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7125" tabRatio="831" activeTab="1"/>
  </bookViews>
  <sheets>
    <sheet name="СОВ 29.04.2018 КРЖ" sheetId="1" r:id="rId1"/>
    <sheet name="29.04.2018 КРЖ Муж." sheetId="2" r:id="rId2"/>
    <sheet name="29.04.2018 КРЖ Женщ." sheetId="3" r:id="rId3"/>
    <sheet name="ВЕЧЕР РЕКОРДОВ" sheetId="4" state="hidden" r:id="rId4"/>
    <sheet name="шш" sheetId="5" state="hidden" r:id="rId5"/>
    <sheet name="КОМ.ЗАЧЁТ" sheetId="6" state="hidden" r:id="rId6"/>
  </sheets>
  <definedNames>
    <definedName name="_Hlk503658087" localSheetId="0">'СОВ 29.04.2018 КРЖ'!#REF!</definedName>
  </definedNames>
  <calcPr fullCalcOnLoad="1"/>
</workbook>
</file>

<file path=xl/sharedStrings.xml><?xml version="1.0" encoding="utf-8"?>
<sst xmlns="http://schemas.openxmlformats.org/spreadsheetml/2006/main" count="2361" uniqueCount="637">
  <si>
    <t>ФИО</t>
  </si>
  <si>
    <t>№№</t>
  </si>
  <si>
    <t>Место личное</t>
  </si>
  <si>
    <t>вес штанги</t>
  </si>
  <si>
    <t>Тоннаж, кг</t>
  </si>
  <si>
    <t>Собств. вес (кг)</t>
  </si>
  <si>
    <t>Дата, месяц, год рожд.</t>
  </si>
  <si>
    <t>№ МРОО ФРЖ</t>
  </si>
  <si>
    <t xml:space="preserve">МЕЖРЕГИОНАЛЬНАЯ ОБЩЕСТВЕННАЯ  ОРГАНИЗАЦИЯ «ФЕДЕРАЦИЯ РУССКОГО ЖИМА» </t>
  </si>
  <si>
    <t>Рекорды, разряды</t>
  </si>
  <si>
    <t>0605</t>
  </si>
  <si>
    <t>Пенько Константин Николаевич</t>
  </si>
  <si>
    <t>10 мая 1962 (М,В_2,ПОДА)</t>
  </si>
  <si>
    <t>Россия, г.Москва</t>
  </si>
  <si>
    <t>Страна, регион, город</t>
  </si>
  <si>
    <t>0178</t>
  </si>
  <si>
    <t>Россия, г.Москва, г.Зеленоград</t>
  </si>
  <si>
    <t>Пенько К.Н.</t>
  </si>
  <si>
    <t>Трусова Светлана Анатольевна</t>
  </si>
  <si>
    <t>Самсонов А.И.</t>
  </si>
  <si>
    <t>1134</t>
  </si>
  <si>
    <t>Ермохин А.Я.</t>
  </si>
  <si>
    <t>№ жребия</t>
  </si>
  <si>
    <t>КА (очки)</t>
  </si>
  <si>
    <t>Результат (повтор.)</t>
  </si>
  <si>
    <t>Самсонов Алексей Иванович</t>
  </si>
  <si>
    <t>26 июня 1973 (М,В_1)</t>
  </si>
  <si>
    <t>Россия, Нижегородская обл, г.Шахунья</t>
  </si>
  <si>
    <t>1025</t>
  </si>
  <si>
    <t>Крестьянов Алексей Михайлович</t>
  </si>
  <si>
    <t>22 марта 1959 (М,В_2)</t>
  </si>
  <si>
    <t>Россия, Нижегородская обл, г.Арзамас</t>
  </si>
  <si>
    <t>1390</t>
  </si>
  <si>
    <t>Кудрявцев Григорий Куприянович</t>
  </si>
  <si>
    <t>23 января 1955 (М,В_3)</t>
  </si>
  <si>
    <t>1015</t>
  </si>
  <si>
    <t>Кудряшов Александр Алексеевич</t>
  </si>
  <si>
    <t>Тренер спортсмена</t>
  </si>
  <si>
    <t>КЛАССИЧЕСКИЙ  РУССКИЙ  ЖИМ</t>
  </si>
  <si>
    <t>10 июня 1977 (М,В_1)</t>
  </si>
  <si>
    <t>55 кг.</t>
  </si>
  <si>
    <t>75 кг.</t>
  </si>
  <si>
    <t>20 кг.</t>
  </si>
  <si>
    <t>35 кг.</t>
  </si>
  <si>
    <t>25 кг.</t>
  </si>
  <si>
    <t>45 кг.</t>
  </si>
  <si>
    <t>150 кг.</t>
  </si>
  <si>
    <t>Ермохин Алексей Яковлевич</t>
  </si>
  <si>
    <t>Аникин Алексей Александрович</t>
  </si>
  <si>
    <t>27 июля 1974 (М,В_1)</t>
  </si>
  <si>
    <t>1030</t>
  </si>
  <si>
    <t>1488</t>
  </si>
  <si>
    <t>Кандера Евгений Николаевич</t>
  </si>
  <si>
    <t>25 марта 1990 (М)</t>
  </si>
  <si>
    <t>1468</t>
  </si>
  <si>
    <t>Республика Беларусь, г.Минск</t>
  </si>
  <si>
    <t>Петров И.Б.</t>
  </si>
  <si>
    <t>Крестьянов А.М.</t>
  </si>
  <si>
    <t>Чернов Георгий Андреевич</t>
  </si>
  <si>
    <t>13 сентября 2001 (Юноша)</t>
  </si>
  <si>
    <t>1429</t>
  </si>
  <si>
    <t>100 кг.</t>
  </si>
  <si>
    <t>125 кг.</t>
  </si>
  <si>
    <t>Заболотников И.А.</t>
  </si>
  <si>
    <t>Гуль И.П.</t>
  </si>
  <si>
    <t>Россия, Московская обл, г.Луховицы, ком"ФАКЕЛ"</t>
  </si>
  <si>
    <t>Рыховский В.А.</t>
  </si>
  <si>
    <t>Ужегов Данила Вадимович</t>
  </si>
  <si>
    <t>0333</t>
  </si>
  <si>
    <t>Гуль Игорь Петрович</t>
  </si>
  <si>
    <t>18 января 1961  (М,В_2)</t>
  </si>
  <si>
    <t>0094</t>
  </si>
  <si>
    <t>Рыховский Виктор Александрович</t>
  </si>
  <si>
    <t>06 февраля 1945 (М,В_4)</t>
  </si>
  <si>
    <t>0160</t>
  </si>
  <si>
    <t>Петрушин Вячеслав Михайлович</t>
  </si>
  <si>
    <t>23 февраля 1969 (М,В_1,ПОДА)</t>
  </si>
  <si>
    <t>0388</t>
  </si>
  <si>
    <t>0798</t>
  </si>
  <si>
    <t>Савина Маргарита Сергеевна</t>
  </si>
  <si>
    <t>01 мая 1990 (Ж)</t>
  </si>
  <si>
    <t>0610</t>
  </si>
  <si>
    <t>Россия, Нижегородская обл, с.Починки</t>
  </si>
  <si>
    <t>Кондратьев Сергей Николаевич</t>
  </si>
  <si>
    <t>23 сентября 1978 (М)</t>
  </si>
  <si>
    <t>0927</t>
  </si>
  <si>
    <t>Ерёменко Игорь Альбертович</t>
  </si>
  <si>
    <t>10 февраля 1971 (М,В_1)</t>
  </si>
  <si>
    <t>0167</t>
  </si>
  <si>
    <t>Семыкин Евгений Фролович</t>
  </si>
  <si>
    <t>1268</t>
  </si>
  <si>
    <t>Елисеева Евгения Александровна</t>
  </si>
  <si>
    <t>Россия, г.Москва, г.Троицк</t>
  </si>
  <si>
    <t>Максемьюк Дмитрий Алексеевич</t>
  </si>
  <si>
    <t>0855</t>
  </si>
  <si>
    <t>04 июня 1993 (М)</t>
  </si>
  <si>
    <t>Россия, Московская обл, г.Ступино</t>
  </si>
  <si>
    <t>Маева Татьяна Владимировна</t>
  </si>
  <si>
    <t>Ражева Анастасия Павловна</t>
  </si>
  <si>
    <t>Новикова Лилия Христофоровна</t>
  </si>
  <si>
    <t>Кудряшов Никита Сергеевич</t>
  </si>
  <si>
    <t>Одинцова Любовь Сергеевна</t>
  </si>
  <si>
    <t>Орлов Максим Александрович</t>
  </si>
  <si>
    <t>0441</t>
  </si>
  <si>
    <t>07 октября 1987 (Ж)</t>
  </si>
  <si>
    <t>0804</t>
  </si>
  <si>
    <t>1335</t>
  </si>
  <si>
    <t>24 ноября 2002 (Мл.ЮНШ_2)</t>
  </si>
  <si>
    <t>1107</t>
  </si>
  <si>
    <t>Лоськов Андрей Алексеевич</t>
  </si>
  <si>
    <t>30 января 2003 (Мл.ЮНШ_2)</t>
  </si>
  <si>
    <t>1297</t>
  </si>
  <si>
    <t>04 июня 2002 (Мл.ЮНШ_2)</t>
  </si>
  <si>
    <t>Муравьёв Лев Владимирович</t>
  </si>
  <si>
    <t>Россия, Московская обл, г.Электроугли</t>
  </si>
  <si>
    <t>Муравьёв В.Л.</t>
  </si>
  <si>
    <t>1555</t>
  </si>
  <si>
    <t>19 ноября 1994 (Юниорка,ПОДА)</t>
  </si>
  <si>
    <t>Уткин Даниил Олегович</t>
  </si>
  <si>
    <t>16 июня 1999 (Юноша)</t>
  </si>
  <si>
    <t>1054</t>
  </si>
  <si>
    <t>Дроздов Олег Анатольевич</t>
  </si>
  <si>
    <t>10 сентября 1970 (М,В_1)</t>
  </si>
  <si>
    <t>Россия, Орловская обл, г.Мценск</t>
  </si>
  <si>
    <t>Рассказов Г.И.</t>
  </si>
  <si>
    <t>Барабошкин Данила Вячеславович</t>
  </si>
  <si>
    <t>Рассказов Геннадий Иванович</t>
  </si>
  <si>
    <t>04 сентября 1966 (М,В_2)</t>
  </si>
  <si>
    <t>0347</t>
  </si>
  <si>
    <t>Могильников Сергей Витальевич</t>
  </si>
  <si>
    <t>19 сентября 1973 (М,В_1)</t>
  </si>
  <si>
    <t>0151</t>
  </si>
  <si>
    <t>Черентаев Сергей Михайлович</t>
  </si>
  <si>
    <t>04 июля 1966 (М,В_2)</t>
  </si>
  <si>
    <t>0406</t>
  </si>
  <si>
    <t>Черентаев С.М.</t>
  </si>
  <si>
    <t>Жигалин Георгий Витальевич</t>
  </si>
  <si>
    <t>05 октября 2005 (Мл.ЮНШ_1)</t>
  </si>
  <si>
    <t>1294</t>
  </si>
  <si>
    <t>Россия, Московская обл, г.Зарайск</t>
  </si>
  <si>
    <t>Гальцов Андрей Павлович</t>
  </si>
  <si>
    <t>0007</t>
  </si>
  <si>
    <t>Россия, Московская обл, г.Жуковский</t>
  </si>
  <si>
    <t>Чирков Андрей Александрович</t>
  </si>
  <si>
    <t>25 августа 1975 (М,В_1)</t>
  </si>
  <si>
    <t>1235</t>
  </si>
  <si>
    <t>Емельянов Николай Владимирович</t>
  </si>
  <si>
    <t>30 августа 1979 (М)</t>
  </si>
  <si>
    <t>1482</t>
  </si>
  <si>
    <t>Акулич Александр Анатольевич</t>
  </si>
  <si>
    <t>17 ноября 1981 (М)</t>
  </si>
  <si>
    <t>1083</t>
  </si>
  <si>
    <t>Россия, Московская обл, г.Сергиев Посад</t>
  </si>
  <si>
    <t>Жданок Артём Дмитриевич</t>
  </si>
  <si>
    <t>03 января 1995 (Юниор)</t>
  </si>
  <si>
    <t>1059</t>
  </si>
  <si>
    <r>
      <rPr>
        <b/>
        <sz val="14"/>
        <color indexed="10"/>
        <rFont val="Times New Roman"/>
        <family val="1"/>
      </rPr>
      <t>ЗТ ФРЖ</t>
    </r>
    <r>
      <rPr>
        <sz val="14"/>
        <rFont val="Times New Roman"/>
        <family val="1"/>
      </rPr>
      <t xml:space="preserve">  Дудин В.В.</t>
    </r>
  </si>
  <si>
    <t>Бочкарева Марина Михайловна</t>
  </si>
  <si>
    <t>20 ноября 1978 (Ж)</t>
  </si>
  <si>
    <t>1554</t>
  </si>
  <si>
    <t>Россия, Нижегородская обл, г.Нижний Новгород</t>
  </si>
  <si>
    <t>Данилов А.К.</t>
  </si>
  <si>
    <t>Данилов Александр Константинович</t>
  </si>
  <si>
    <t>23 июня 1970 (М,В_1)</t>
  </si>
  <si>
    <t>0926</t>
  </si>
  <si>
    <t>Никитина Ольга Алексеевна</t>
  </si>
  <si>
    <t>0034</t>
  </si>
  <si>
    <t>Никитина О.А.</t>
  </si>
  <si>
    <t>Яковлев Юрий Борисович</t>
  </si>
  <si>
    <t>01 июня 1973 (М,В_1)</t>
  </si>
  <si>
    <t>1319</t>
  </si>
  <si>
    <t>Зацепин Алексей Владимирович</t>
  </si>
  <si>
    <t>1405</t>
  </si>
  <si>
    <t>Тылькович И.В.</t>
  </si>
  <si>
    <t>Ковалёв Сергей Александрович</t>
  </si>
  <si>
    <t>Чирва Юрий Владимирович</t>
  </si>
  <si>
    <t>Трифонов С.А.</t>
  </si>
  <si>
    <t>Аристов Олег Владимирович</t>
  </si>
  <si>
    <t>Гвоздев Георгий Юрьевич</t>
  </si>
  <si>
    <t>Шарин Николай Александрович</t>
  </si>
  <si>
    <t>0344</t>
  </si>
  <si>
    <t>16 октября 1974 (М,В_1,ПОДА)</t>
  </si>
  <si>
    <t>0564</t>
  </si>
  <si>
    <t>Чирва Ю.В.</t>
  </si>
  <si>
    <t>0615</t>
  </si>
  <si>
    <t>Трифонов Сергей Андреевич</t>
  </si>
  <si>
    <t>28 июня 1974 (М,В_1,ПОДА)</t>
  </si>
  <si>
    <t>0565</t>
  </si>
  <si>
    <t>22 мая 1969 (М,В_1,ПОДА)</t>
  </si>
  <si>
    <t>1336</t>
  </si>
  <si>
    <t>0834</t>
  </si>
  <si>
    <t>26 апреля 1959 (М,В_2,Инв_2гр.)</t>
  </si>
  <si>
    <t>Берёзкин Михаил Станиславович</t>
  </si>
  <si>
    <t>29 января 1963 (М,В_2,ПОДА)</t>
  </si>
  <si>
    <t>0612</t>
  </si>
  <si>
    <t>0390</t>
  </si>
  <si>
    <t>Аристов О.В.</t>
  </si>
  <si>
    <t>Голотвянец Алексей Сергеевич</t>
  </si>
  <si>
    <t>09 марта 1989 (М)</t>
  </si>
  <si>
    <t>1010</t>
  </si>
  <si>
    <t>Панков Александр Евгеньевич</t>
  </si>
  <si>
    <t>30 сентября 1987 (М)</t>
  </si>
  <si>
    <t>1202</t>
  </si>
  <si>
    <t>Филюшко Наталья Александровна</t>
  </si>
  <si>
    <t>Кудряшов А.А.</t>
  </si>
  <si>
    <t>Панков А.Е.</t>
  </si>
  <si>
    <t>команд. очки</t>
  </si>
  <si>
    <t>Егоркина Р.А.</t>
  </si>
  <si>
    <t>Морозова Н.Ю.</t>
  </si>
  <si>
    <t>1566</t>
  </si>
  <si>
    <t>Россия, г.Москва, с/к"АКСОН"</t>
  </si>
  <si>
    <t>Команд. очки</t>
  </si>
  <si>
    <t>26 апреля 1982 (Ж,ПОДА)</t>
  </si>
  <si>
    <r>
      <t xml:space="preserve">Россия, г.Москва, </t>
    </r>
    <r>
      <rPr>
        <b/>
        <sz val="14"/>
        <color indexed="30"/>
        <rFont val="Times New Roman"/>
        <family val="1"/>
      </rPr>
      <t>Команда "РУСЬ"</t>
    </r>
  </si>
  <si>
    <t>10 января 2003 (Мл.Дев_2)</t>
  </si>
  <si>
    <t>1572</t>
  </si>
  <si>
    <t>1569</t>
  </si>
  <si>
    <t>1575</t>
  </si>
  <si>
    <t>Голотвянец А.С.</t>
  </si>
  <si>
    <t>Россия, Московская обл, г.Жуковский, «Золотая_Орда»</t>
  </si>
  <si>
    <r>
      <t xml:space="preserve">Россия, Республика Карелия, п.Лоухи, </t>
    </r>
    <r>
      <rPr>
        <b/>
        <sz val="18"/>
        <color indexed="30"/>
        <rFont val="Times New Roman"/>
        <family val="1"/>
      </rPr>
      <t>Команда_ПЕНЗА</t>
    </r>
  </si>
  <si>
    <r>
      <t xml:space="preserve">Россия, Пензенская обл, г.Пенза, </t>
    </r>
    <r>
      <rPr>
        <b/>
        <sz val="18"/>
        <color indexed="30"/>
        <rFont val="Times New Roman"/>
        <family val="1"/>
      </rPr>
      <t>Команда_ПЕНЗА</t>
    </r>
  </si>
  <si>
    <t>1581</t>
  </si>
  <si>
    <t>12 июня 1959 (М,В_2, Инв_2гр.)</t>
  </si>
  <si>
    <t>Бояров А.Ю.</t>
  </si>
  <si>
    <r>
      <t xml:space="preserve">05 июля 1958 </t>
    </r>
    <r>
      <rPr>
        <sz val="12"/>
        <color indexed="10"/>
        <rFont val="Times New Roman"/>
        <family val="1"/>
      </rPr>
      <t>(Ж,В_2,ПОДА)</t>
    </r>
  </si>
  <si>
    <r>
      <t>08 марта 1955</t>
    </r>
    <r>
      <rPr>
        <sz val="12"/>
        <color indexed="10"/>
        <rFont val="Times New Roman"/>
        <family val="1"/>
      </rPr>
      <t xml:space="preserve"> (М,В_3,ПОДА)</t>
    </r>
  </si>
  <si>
    <t>05 октября 1967  (Ж,В_2)</t>
  </si>
  <si>
    <r>
      <t xml:space="preserve">24 октября 1960 </t>
    </r>
    <r>
      <rPr>
        <sz val="12"/>
        <color indexed="10"/>
        <rFont val="Times New Roman"/>
        <family val="1"/>
      </rPr>
      <t>(Ж,В_2,ПОДА)</t>
    </r>
  </si>
  <si>
    <t>Открытый Международный турнир «III Чемпионат Европы по Классическому русскому жиму и Жимовому марафону»</t>
  </si>
  <si>
    <t>Россия, Московская область, г.Наро-Фоминск, ул. Парк Воровского, д.14, КСК «НАРА»                                                             Дата:  29 апреля 2018 г.</t>
  </si>
  <si>
    <t>30 кг.</t>
  </si>
  <si>
    <t>28 декабря 1967  (М,В_2,ПОДА)</t>
  </si>
  <si>
    <t>Левчук Елена Александровна</t>
  </si>
  <si>
    <t>10 августа 1976 (Ж,В_1)</t>
  </si>
  <si>
    <t>1498</t>
  </si>
  <si>
    <t>500</t>
  </si>
  <si>
    <t>Горев Николай Васильевич</t>
  </si>
  <si>
    <t>Михайлов Дмитрий Михайлович</t>
  </si>
  <si>
    <t>Рябинин Михаил Сергеевич</t>
  </si>
  <si>
    <t>Беланов Роман Сергеевич</t>
  </si>
  <si>
    <t>11 марта 1977 (М,В_1)</t>
  </si>
  <si>
    <t>1663</t>
  </si>
  <si>
    <t>не указан</t>
  </si>
  <si>
    <t>Плотников Алексей Владимирович</t>
  </si>
  <si>
    <t>16 июня 1975 (М,В_1)</t>
  </si>
  <si>
    <t>Плотников А.В.</t>
  </si>
  <si>
    <t>Федотов С.Н.</t>
  </si>
  <si>
    <t>Байков Александр Александрович</t>
  </si>
  <si>
    <t>02 февраля 2004 (Мл.Юнш_2)</t>
  </si>
  <si>
    <t>Шокат Н.Г.</t>
  </si>
  <si>
    <t>Россия, Архангельская обл, г.Северодвинск</t>
  </si>
  <si>
    <t>Россия, Калужская обл, г.Калуга, «Спортивная школа «Персей»</t>
  </si>
  <si>
    <t>Крюков Алексей Павлович</t>
  </si>
  <si>
    <t>25 февраля 1991 (М)</t>
  </si>
  <si>
    <t>Крюков А.П.</t>
  </si>
  <si>
    <t>0932</t>
  </si>
  <si>
    <r>
      <t>Россия, г.Москва, г.Зеленоград</t>
    </r>
    <r>
      <rPr>
        <b/>
        <sz val="14"/>
        <color indexed="30"/>
        <rFont val="Times New Roman"/>
        <family val="1"/>
      </rPr>
      <t>"</t>
    </r>
  </si>
  <si>
    <t>Россия, Нижегородская обл, г.Лукоянов, ФОК_"Колос"</t>
  </si>
  <si>
    <t>Флегентов К.С.</t>
  </si>
  <si>
    <t>Гладков Александр Васильевич</t>
  </si>
  <si>
    <t>17 октября 1952 (М,В_3)</t>
  </si>
  <si>
    <t>0016</t>
  </si>
  <si>
    <t>Калинин Александр Николаевич</t>
  </si>
  <si>
    <t>28 января 1987 (М)</t>
  </si>
  <si>
    <t>Калинин А.Н.</t>
  </si>
  <si>
    <t>Синдеев Виктор Сергеевич</t>
  </si>
  <si>
    <t>1384</t>
  </si>
  <si>
    <t>Пеньков Алексей Викторович</t>
  </si>
  <si>
    <t>05 ноября 1977 (М,В_1)</t>
  </si>
  <si>
    <t>1518</t>
  </si>
  <si>
    <t>Россия, Московская обл, г.Балашиха, клуб Лидер и клуб Патриот</t>
  </si>
  <si>
    <t>Шабаддинов Н.М.</t>
  </si>
  <si>
    <t>Матюнин Олег Иванович</t>
  </si>
  <si>
    <t>1526</t>
  </si>
  <si>
    <t>Россия, Республика Мордовия, г.Саранск</t>
  </si>
  <si>
    <t>25 апреля 1969 (М,В_1,СОВ)</t>
  </si>
  <si>
    <t>Круглов Василий Петрович</t>
  </si>
  <si>
    <t>1527</t>
  </si>
  <si>
    <t>16 февраля 1966 (М,В_2,СОВ)</t>
  </si>
  <si>
    <t>Мишин Станислав Владимирович</t>
  </si>
  <si>
    <t>1655</t>
  </si>
  <si>
    <t>300</t>
  </si>
  <si>
    <t>Капранчиков Андрей Митрофанович</t>
  </si>
  <si>
    <t>13 октября 1979 (М)</t>
  </si>
  <si>
    <t>07 ноября 1990 (Ж)</t>
  </si>
  <si>
    <t>Чекмарева Анастасия Юрьевна</t>
  </si>
  <si>
    <t>Кучеров Алексей Валентинович</t>
  </si>
  <si>
    <t>01 декабря 1987 (М)</t>
  </si>
  <si>
    <t>1665</t>
  </si>
  <si>
    <t>Россия, Московская область, пос.Назарьево</t>
  </si>
  <si>
    <t>Гаршин Александр Фёдорович</t>
  </si>
  <si>
    <t>29 июня 1954 (М,В_3)</t>
  </si>
  <si>
    <t>1249</t>
  </si>
  <si>
    <t>1666</t>
  </si>
  <si>
    <t>1667</t>
  </si>
  <si>
    <t>07 июля 1970 (М,В_1)</t>
  </si>
  <si>
    <t>Саньков Михаил Сергеевич</t>
  </si>
  <si>
    <t>03 мая 1992 (М)</t>
  </si>
  <si>
    <t>0435</t>
  </si>
  <si>
    <t>Россия, Московская обл, г.Мытищи</t>
  </si>
  <si>
    <t>Гаврилова Вера Валерьевна</t>
  </si>
  <si>
    <t>27 сентября 1987 (Ж)</t>
  </si>
  <si>
    <t>1530</t>
  </si>
  <si>
    <t>Россия, Московская обл, г.Щёлково</t>
  </si>
  <si>
    <t>Россия, Брянская обл, г.Брянск, ФСКИ "Пересвет"</t>
  </si>
  <si>
    <t>Россия, Ивановская обл, г.Иваново</t>
  </si>
  <si>
    <t>15 марта 1950 (М,В_3,СОВ)</t>
  </si>
  <si>
    <t>Россия, Ивановская обл, г.Фурманов</t>
  </si>
  <si>
    <t>Саломатов Н.С.</t>
  </si>
  <si>
    <t>17 октября 1997 (Юниор,СОВ)</t>
  </si>
  <si>
    <t>Россия, Ивановская обл, п.Савино</t>
  </si>
  <si>
    <t>Россия, Ивановская обл, г.Кинешма</t>
  </si>
  <si>
    <t>Россия, Ивановская обл, г.Родники</t>
  </si>
  <si>
    <t>05 сентября 1981 (М,ПОДА)</t>
  </si>
  <si>
    <t>Россия, Ивановская обл, Родниковский район, д.Гари</t>
  </si>
  <si>
    <t>Пугачёва Марина Витальевна</t>
  </si>
  <si>
    <t>Алексеев Владимир Васильевич</t>
  </si>
  <si>
    <t>20 сентября 1982 (М)</t>
  </si>
  <si>
    <t>Россия, Курганская обл, г.Курган</t>
  </si>
  <si>
    <t>Митрофанов В.С.</t>
  </si>
  <si>
    <t>Осипов Андрей Дмитриевич</t>
  </si>
  <si>
    <t>30 сентября 1999 (Юноша)</t>
  </si>
  <si>
    <t>1343</t>
  </si>
  <si>
    <t>Россия, Владимирская обл, г.Гороховец</t>
  </si>
  <si>
    <r>
      <t xml:space="preserve">Россия, Владимирская обл, г.Гороховец, МБУ ФКС «РДЮФОК» имени В.Ф. Жукова, </t>
    </r>
    <r>
      <rPr>
        <b/>
        <sz val="12"/>
        <color indexed="10"/>
        <rFont val="Times New Roman"/>
        <family val="1"/>
      </rPr>
      <t>Команда_"СИЛА"</t>
    </r>
  </si>
  <si>
    <t>Асташина Алёна Андреевна</t>
  </si>
  <si>
    <t>Кутузова Марина Николаевна</t>
  </si>
  <si>
    <t>25 июня 1978 (Ж,ПОДА)</t>
  </si>
  <si>
    <t>1133</t>
  </si>
  <si>
    <r>
      <t xml:space="preserve">Россия, Владимирская обл, г.Владимир, </t>
    </r>
    <r>
      <rPr>
        <b/>
        <sz val="12"/>
        <color indexed="10"/>
        <rFont val="Times New Roman"/>
        <family val="1"/>
      </rPr>
      <t>Команда_"СИЛА"</t>
    </r>
  </si>
  <si>
    <t>Мольков Сергей Константинович</t>
  </si>
  <si>
    <t>05 мая 1958 (М,В_2)</t>
  </si>
  <si>
    <t>0381</t>
  </si>
  <si>
    <t>Шокат Николай Григорьевич</t>
  </si>
  <si>
    <t>13 декабря 1947 (М,В_4)</t>
  </si>
  <si>
    <t>0445</t>
  </si>
  <si>
    <t>Левашев Александр Александрович</t>
  </si>
  <si>
    <t>04 января 1972 (М,В_1)</t>
  </si>
  <si>
    <t>1213</t>
  </si>
  <si>
    <t>Левашев А.А.</t>
  </si>
  <si>
    <t>Пиндак Семён Иванович</t>
  </si>
  <si>
    <t>18 сентября 1984 (М)</t>
  </si>
  <si>
    <t>1675</t>
  </si>
  <si>
    <t>Заболотников Иван Александрович</t>
  </si>
  <si>
    <t>17 июня 1979 (М)</t>
  </si>
  <si>
    <t>0312</t>
  </si>
  <si>
    <t>Россия, Московская обл, г.Королёв</t>
  </si>
  <si>
    <t>13 октября 2006 (Дети_3)</t>
  </si>
  <si>
    <t>Россия, Ивановская обл, п.Новописцово</t>
  </si>
  <si>
    <t>Россия, Ивановская обл, г.Вичуга</t>
  </si>
  <si>
    <t>Никитин Роман Алексеевич</t>
  </si>
  <si>
    <t>20 марта 1993 (М)</t>
  </si>
  <si>
    <t>0672</t>
  </si>
  <si>
    <t>Никитин Р.А.</t>
  </si>
  <si>
    <t>Россия, Московская обл, п.Газопроводск</t>
  </si>
  <si>
    <t>Россия, Рязанская обл, г.Рязань</t>
  </si>
  <si>
    <t>Кропотов Владимир Александрович</t>
  </si>
  <si>
    <t>12 января 1978 (М,В_1)</t>
  </si>
  <si>
    <t>Россия, Московская область, г. Химки</t>
  </si>
  <si>
    <t>1646</t>
  </si>
  <si>
    <t>Соколовская Ирина Сергеевна</t>
  </si>
  <si>
    <t>Республика Беларусь, г.Минск, СК"Энергия"</t>
  </si>
  <si>
    <t>10 июня 1991 (Ж)</t>
  </si>
  <si>
    <t>Лахтионов Виталий Александрович</t>
  </si>
  <si>
    <t>02 декабря 1961  (М,В_2)</t>
  </si>
  <si>
    <t>0202</t>
  </si>
  <si>
    <t>Любимов А.В.</t>
  </si>
  <si>
    <t>Злобин Илья Александрович</t>
  </si>
  <si>
    <t>24 сентября 1991 (М)</t>
  </si>
  <si>
    <t>Россия, Московская обл, г.Краснознаменск</t>
  </si>
  <si>
    <t>Смирнова Полина Евгеньевна</t>
  </si>
  <si>
    <t>Смирнов Е.Н.</t>
  </si>
  <si>
    <t>Смирнов Евгений Николаевич</t>
  </si>
  <si>
    <t>20 мая 1969 (М,В_1)</t>
  </si>
  <si>
    <t>1203</t>
  </si>
  <si>
    <t>Россия, Ярославская обл, г.Пошехонье, с/к_"Аркуда"</t>
  </si>
  <si>
    <t>Соловьева Ксения Александровна</t>
  </si>
  <si>
    <t>Соловьев А.В.</t>
  </si>
  <si>
    <t>1540</t>
  </si>
  <si>
    <t>Липин Александр Николаевич</t>
  </si>
  <si>
    <t>26 мая 1972 (М,В_1)</t>
  </si>
  <si>
    <t>1539</t>
  </si>
  <si>
    <t>Соловьев Глеб Евгеньевич</t>
  </si>
  <si>
    <t>05 марта 2001 (Юноша)</t>
  </si>
  <si>
    <t>Колюшев Владислав Олегович</t>
  </si>
  <si>
    <t>28 ноября 1977 (М,В_1)</t>
  </si>
  <si>
    <t>Россия, Московская обл., г.Луховицы</t>
  </si>
  <si>
    <t>02 февраля 1981 (М)</t>
  </si>
  <si>
    <t>17 декабря 1959 (М,В_2)</t>
  </si>
  <si>
    <t>10 марта 1984 (М)</t>
  </si>
  <si>
    <t>ЖИМОВОЙ  МАРАФОН</t>
  </si>
  <si>
    <t>1 подход (повтор)</t>
  </si>
  <si>
    <t>Коэфф. Атлет.</t>
  </si>
  <si>
    <t>2 подход (повтор)</t>
  </si>
  <si>
    <t>3 подход (повтор)</t>
  </si>
  <si>
    <t>Жимовой марафон (повторы)</t>
  </si>
  <si>
    <t>Разряд</t>
  </si>
  <si>
    <t>нет</t>
  </si>
  <si>
    <t>1.      КРЖ.  СОВ, Женщины Ветераны-1 (старше 40 лет), вес шт. 30 кг (абсолют/зачёт);</t>
  </si>
  <si>
    <r>
      <t xml:space="preserve">Россия, Московская обл, г.Лосино_Петровский, </t>
    </r>
    <r>
      <rPr>
        <b/>
        <sz val="14"/>
        <color indexed="10"/>
        <rFont val="Times New Roman"/>
        <family val="1"/>
      </rPr>
      <t>команда_"ЛОСИНКИ"</t>
    </r>
  </si>
  <si>
    <t>1 место</t>
  </si>
  <si>
    <t>2 место</t>
  </si>
  <si>
    <t>3 место</t>
  </si>
  <si>
    <r>
      <t xml:space="preserve">22 февраля 1964 </t>
    </r>
    <r>
      <rPr>
        <sz val="12"/>
        <color indexed="10"/>
        <rFont val="Times New Roman"/>
        <family val="1"/>
      </rPr>
      <t>(Ж,В_2,ПОДА)</t>
    </r>
  </si>
  <si>
    <r>
      <t>20 августа 1964</t>
    </r>
    <r>
      <rPr>
        <sz val="12"/>
        <color indexed="10"/>
        <rFont val="Times New Roman"/>
        <family val="1"/>
      </rPr>
      <t xml:space="preserve"> (Ж,В_2, ПОДА)</t>
    </r>
  </si>
  <si>
    <t>Матюшин О.И.</t>
  </si>
  <si>
    <t>Федоров Александр Юрьевич</t>
  </si>
  <si>
    <t>1579</t>
  </si>
  <si>
    <t>Воронин Евгений Николаевич</t>
  </si>
  <si>
    <t>Россия, Брянская обл, г.Брянск</t>
  </si>
  <si>
    <t xml:space="preserve">10 марта 1984 (М) </t>
  </si>
  <si>
    <t>соревновательный дивизион «ЖИМОВОЙ  МАРАФОН»</t>
  </si>
  <si>
    <t>2.      КРЖ.  СОВ, Женщины, вес шт. 35 кг (абсолют/зачёт по КА);</t>
  </si>
  <si>
    <t>3.      КРЖ.  СОВ, Мужчины, Ветераны-2 (старше 50 лет), вес шт. 45 кг (абсолют/зачёт);</t>
  </si>
  <si>
    <t>4.      КРЖ.  СОВ, Женщины, вес шт. 45 кг (абсолют/зачёт по КА);</t>
  </si>
  <si>
    <t>5.      КРЖ.  СОВ, Мужчины, Ветераны-1 (старше 40 лет), вес шт. 55 кг (абсолют/зачёт);</t>
  </si>
  <si>
    <t>6.      КРЖ.  СОВ, Мужчины (открытая), вес шт. 55 кг (собств./вес до 75,00 кг);</t>
  </si>
  <si>
    <t>7.      КРЖ.  СОВ, Мужчины (открытая), вес шт. 55 кг (собств./вес свыше 75,00 кг);</t>
  </si>
  <si>
    <t>8.      КРЖ.  СОВ, Мужчины, вес штанги 75 кг (абсолют/зачёт);</t>
  </si>
  <si>
    <t>9.      КРЖ.  СОВ, Мужчины (открытая), вес шт. 100 кг (абсолют/зачёт по КА);</t>
  </si>
  <si>
    <t>1685</t>
  </si>
  <si>
    <t>1686</t>
  </si>
  <si>
    <t>1687</t>
  </si>
  <si>
    <t>1691</t>
  </si>
  <si>
    <t>1692</t>
  </si>
  <si>
    <t>Матюнин О.И.</t>
  </si>
  <si>
    <t>05 мая 1968 (М,В_2)</t>
  </si>
  <si>
    <r>
      <t>15 марта 1950</t>
    </r>
    <r>
      <rPr>
        <sz val="12"/>
        <color indexed="10"/>
        <rFont val="Times New Roman"/>
        <family val="1"/>
      </rPr>
      <t xml:space="preserve"> (М,В_3,СОВ)</t>
    </r>
  </si>
  <si>
    <t>отказ</t>
  </si>
  <si>
    <t>Морозов Михаил Игоревич</t>
  </si>
  <si>
    <t>24 августа 2006 (Дети_3)</t>
  </si>
  <si>
    <t>Емельянов Н.В.</t>
  </si>
  <si>
    <t>Россия, Архангельская обл, г.Северодвинск, С/К_"Богатырь"</t>
  </si>
  <si>
    <t>1690</t>
  </si>
  <si>
    <r>
      <rPr>
        <b/>
        <sz val="10"/>
        <color indexed="10"/>
        <rFont val="Times New Roman"/>
        <family val="1"/>
      </rPr>
      <t>ЗТ ФРЖ</t>
    </r>
    <r>
      <rPr>
        <sz val="10"/>
        <rFont val="Times New Roman"/>
        <family val="1"/>
      </rPr>
      <t xml:space="preserve">  Дудин В.В.</t>
    </r>
  </si>
  <si>
    <r>
      <rPr>
        <b/>
        <sz val="10"/>
        <color indexed="10"/>
        <rFont val="Times New Roman"/>
        <family val="1"/>
      </rPr>
      <t>ЗТ ФРЖ</t>
    </r>
    <r>
      <rPr>
        <sz val="10"/>
        <rFont val="Times New Roman"/>
        <family val="1"/>
      </rPr>
      <t xml:space="preserve">  Петрушин В.М.</t>
    </r>
  </si>
  <si>
    <r>
      <rPr>
        <b/>
        <sz val="10"/>
        <color indexed="10"/>
        <rFont val="Times New Roman"/>
        <family val="1"/>
      </rPr>
      <t>ЗТ ФРЖ</t>
    </r>
    <r>
      <rPr>
        <sz val="10"/>
        <color indexed="8"/>
        <rFont val="Times New Roman"/>
        <family val="1"/>
      </rPr>
      <t xml:space="preserve">  Ерёменко И.А.</t>
    </r>
  </si>
  <si>
    <t>СП</t>
  </si>
  <si>
    <t>С.П.</t>
  </si>
  <si>
    <t>Глинкин Анатолий Афанасьевич</t>
  </si>
  <si>
    <t>23 октября 1939 (М,В_4)</t>
  </si>
  <si>
    <t>0081</t>
  </si>
  <si>
    <r>
      <rPr>
        <b/>
        <sz val="12"/>
        <color indexed="10"/>
        <rFont val="Times New Roman"/>
        <family val="1"/>
      </rPr>
      <t>ЗТ ФРЖ</t>
    </r>
    <r>
      <rPr>
        <sz val="12"/>
        <rFont val="Times New Roman"/>
        <family val="1"/>
      </rPr>
      <t xml:space="preserve">  Петрушин_В.М.</t>
    </r>
  </si>
  <si>
    <t>Капранчиков А.М.</t>
  </si>
  <si>
    <t>1677</t>
  </si>
  <si>
    <t>Левчук Е.А.</t>
  </si>
  <si>
    <t>Досхоева М.Б.</t>
  </si>
  <si>
    <t>1218</t>
  </si>
  <si>
    <t>Лялин Михаил Алексеевич</t>
  </si>
  <si>
    <t>28 июня 1976 (М,В_1)</t>
  </si>
  <si>
    <t>Россия, Кировская обл, г.Котельнич</t>
  </si>
  <si>
    <t>1684</t>
  </si>
  <si>
    <t>1541</t>
  </si>
  <si>
    <t>Чапурин Сергей Викторович</t>
  </si>
  <si>
    <t>22 января 1959  (М,В_2)</t>
  </si>
  <si>
    <t>Кропотов В.А.</t>
  </si>
  <si>
    <t xml:space="preserve">Баринов Николай Николаевич </t>
  </si>
  <si>
    <t>1695</t>
  </si>
  <si>
    <t>Алексеев В.В.</t>
  </si>
  <si>
    <t>1649</t>
  </si>
  <si>
    <t xml:space="preserve">Кузнецов Владимир Алексеевич </t>
  </si>
  <si>
    <t>Россия, Костромская обл, г.Кострома</t>
  </si>
  <si>
    <t>1024</t>
  </si>
  <si>
    <t>Краснов Марк Вадимович</t>
  </si>
  <si>
    <t>Россия, Владимирская обл, г.Ковров, с/к Звезда</t>
  </si>
  <si>
    <t>1288</t>
  </si>
  <si>
    <t>Тушенков Андрей Владимирович</t>
  </si>
  <si>
    <t>07 сентября 1985 (М)</t>
  </si>
  <si>
    <t>Баринов Н.Н.</t>
  </si>
  <si>
    <t>Кучеров А.В.</t>
  </si>
  <si>
    <t>1700</t>
  </si>
  <si>
    <r>
      <rPr>
        <sz val="10"/>
        <color indexed="10"/>
        <rFont val="Times New Roman"/>
        <family val="1"/>
      </rPr>
      <t>ЗТ ФРЖ</t>
    </r>
    <r>
      <rPr>
        <sz val="10"/>
        <rFont val="Times New Roman"/>
        <family val="1"/>
      </rPr>
      <t xml:space="preserve"> Гальцов А.П.</t>
    </r>
  </si>
  <si>
    <t>Краснов М.В.</t>
  </si>
  <si>
    <t>02 ноября 1978 (М)</t>
  </si>
  <si>
    <t>03 февраля 1994 (М)</t>
  </si>
  <si>
    <t>Россия, Нижегородская обл, г.Нижний Новгород, "Митрофаныч ТИМ"</t>
  </si>
  <si>
    <t>Зацепин А.В.</t>
  </si>
  <si>
    <t>б/м</t>
  </si>
  <si>
    <t>Россия, Московская обл, г.Звенигород, с/к_"Формат"</t>
  </si>
  <si>
    <t>Костев Николай Петрович</t>
  </si>
  <si>
    <t>1693</t>
  </si>
  <si>
    <t>Липин А.Н.</t>
  </si>
  <si>
    <t>1591</t>
  </si>
  <si>
    <t>Барабошкин Вячеслав Викторович</t>
  </si>
  <si>
    <t>Россия, Московская обл, г.Лосино_Петровский, команда_"ЛОСИНКИ"</t>
  </si>
  <si>
    <t>Россия, Московская обл, г.Звенигород, с/к"Формат"</t>
  </si>
  <si>
    <t>1694</t>
  </si>
  <si>
    <t>Барабошкин В.В.</t>
  </si>
  <si>
    <t xml:space="preserve">07 мая 1985 (М) </t>
  </si>
  <si>
    <t>Воронин Е.Н.</t>
  </si>
  <si>
    <t>Костев Н.П.</t>
  </si>
  <si>
    <t>Россия, Московская обл, г.Шаховская</t>
  </si>
  <si>
    <t>Могильников С.В.</t>
  </si>
  <si>
    <t>Кулеков А.Л.</t>
  </si>
  <si>
    <t>Акулич А.А.</t>
  </si>
  <si>
    <t>1533</t>
  </si>
  <si>
    <t>Калинин Андрей Анатольевич</t>
  </si>
  <si>
    <t>Россия, Брянская обл, г.Брянск, Пересвет</t>
  </si>
  <si>
    <t>Бакунов М.</t>
  </si>
  <si>
    <t>Трунилин Сергей Николаевич</t>
  </si>
  <si>
    <t>Трунилин С.Н.</t>
  </si>
  <si>
    <t>1689</t>
  </si>
  <si>
    <t>06 марта 1984 (М)</t>
  </si>
  <si>
    <r>
      <rPr>
        <b/>
        <sz val="10"/>
        <color indexed="10"/>
        <rFont val="Times New Roman"/>
        <family val="1"/>
      </rPr>
      <t xml:space="preserve">ЗТ ФРЖ </t>
    </r>
    <r>
      <rPr>
        <sz val="10"/>
        <rFont val="Times New Roman"/>
        <family val="1"/>
      </rPr>
      <t>Войтеховский И.Б.</t>
    </r>
  </si>
  <si>
    <r>
      <rPr>
        <b/>
        <sz val="10"/>
        <color indexed="10"/>
        <rFont val="Times New Roman"/>
        <family val="1"/>
      </rPr>
      <t>ЗТ ФРЖ</t>
    </r>
    <r>
      <rPr>
        <sz val="10"/>
        <color indexed="8"/>
        <rFont val="Times New Roman"/>
        <family val="1"/>
      </rPr>
      <t xml:space="preserve">  Ерёменко И.А.</t>
    </r>
  </si>
  <si>
    <r>
      <rPr>
        <b/>
        <sz val="10"/>
        <color indexed="10"/>
        <rFont val="Times New Roman"/>
        <family val="1"/>
      </rPr>
      <t>ЗТ ФРЖ</t>
    </r>
    <r>
      <rPr>
        <b/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Войтеховский И.Б.</t>
    </r>
  </si>
  <si>
    <t>0тказ</t>
  </si>
  <si>
    <t>23 мая 1977 (М,В_1,ПОДА)</t>
  </si>
  <si>
    <t>Лахтионов В.А.</t>
  </si>
  <si>
    <t>Чирков А.А.</t>
  </si>
  <si>
    <t>Синдеев В.С.</t>
  </si>
  <si>
    <t>Кузнецов В.А.</t>
  </si>
  <si>
    <t>Пиндак С.И.</t>
  </si>
  <si>
    <t>Злобин И.А.</t>
  </si>
  <si>
    <t>10.  Жим.М.  СОВ, Женщины Ветераны-1 (старше 40 лет), вес шт. 30 кг (абсолют/зачёт);</t>
  </si>
  <si>
    <t>11.  Жим.М.  СОВ, Женщины, вес шт. 35 кг (абсолют/зачёт по КА);</t>
  </si>
  <si>
    <t>12.  Жим.М.  СОВ, М.Ветераны-2 (старше 50 лет), вес шт. 45 кг (абсолют/зачёт);</t>
  </si>
  <si>
    <t>13.  Жим.М.  СОВ, Мужчины, Ветераны-1 (старше 40 лет), вес шт. 55 кг (абсолют/зачёт);</t>
  </si>
  <si>
    <t>14.  Жим.М.  СОВ, Мужчины (открытая), вес шт. 55 кг (абсолют/зачёт);</t>
  </si>
  <si>
    <t>15.  КРЖ.  Мужчины, Дети-3 (до 11 лет включительно), вес шт. 20 кг (абсолют/зачёт);</t>
  </si>
  <si>
    <t>16.  КРЖ.  Младшие Юноши-1 (до 13 лет включительно), вес шт. 25 кг (абсолют/зачёт);</t>
  </si>
  <si>
    <t>17.  КРЖ.  Младшие Юноши-2 (до 15 лет включительно), вес шт. 35 кг (абсолют/зачёт);</t>
  </si>
  <si>
    <t>18.  КРЖ.  М, Юноши (до 18 лет включительно), вес шт. 45 кг (абсолют/зачёт);</t>
  </si>
  <si>
    <t>19.  КРЖ.  М.Ветераны-4 (от 70 лет и старше), вес шт. 45 кг (абсолют/зачёт);</t>
  </si>
  <si>
    <t>20.  КРЖ.  М.Ветераны-3 (от 60 лет и старше), вес шт. 45 кг (абсолют/зачёт);</t>
  </si>
  <si>
    <t>21.  КРЖ.  М, Юниоры (до 23 лет включительно), вес шт. 55 кг (собств./вес до 75,00 кг);</t>
  </si>
  <si>
    <t>22.  КРЖ.  М.Ветераны-1 (от 40 лет и старше), вес шт. 55 кг (собств./вес до 75,00 кг);</t>
  </si>
  <si>
    <t>23.  КРЖ.  М.Ветераны-1 (от 40 лет и старше), вес шт. 55 кг (собств./вес свыше 75,00 кг);</t>
  </si>
  <si>
    <t>24.  КРЖ.  М.Ветераны-2 (от 50 лет и старше), вес шт. 55 кг (собств./вес до 75,00 кг);</t>
  </si>
  <si>
    <t>25.  КРЖ.  М.Ветераны-2 (от 50 лет и старше), вес шт. 55 кг (собств./вес свыше 75,00 кг);</t>
  </si>
  <si>
    <t>26.  КРЖ.  Мужчины (открытая), вес шт. 55 кг (собств./вес до 75,00 кг);</t>
  </si>
  <si>
    <t>27.  КРЖ.  Мужчины (открытая), вес шт. 55 кг (собств./вес от 75,01 до 95,00 кг);</t>
  </si>
  <si>
    <t>28.  КРЖ.  Мужчины (открытая), вес шт. 55 кг (свыше 95,00 кг);</t>
  </si>
  <si>
    <t>29.  КРЖ.  М, Юниоры (до 23 лет включительно), вес шт. 75 кг (абсолют/зачёт);</t>
  </si>
  <si>
    <t>30.  КРЖ.  М.Ветераны-3 (от 60 лет и старше), вес шт. 75 кг (абсолют/зачёт);</t>
  </si>
  <si>
    <t>31.  КРЖ.  М.Ветераны-2 (от 50 лет и старше), вес шт. 75 кг (абсолют/зачёт);</t>
  </si>
  <si>
    <t>32.  КРЖ.  М.Ветераны-1 (от 40 лет и старше), вес шт. 75 кг (собств./вес до 95,00 кг);</t>
  </si>
  <si>
    <t>33.  КРЖ.  М.Ветераны-1 (от 40 лет и старше), вес шт. 75 кг (собств./вес свыше 95,00 кг);</t>
  </si>
  <si>
    <t>34.  КРЖ.  Мужчины (открытая), вес шт. 75 кг (собств./вес от 75,01 до 95,00 кг);</t>
  </si>
  <si>
    <t>35.  КРЖ.  Мужчины (открытая), вес шт. 75 кг (свыше 95,00 кг);</t>
  </si>
  <si>
    <t>36.  КРЖ.  М.Ветераны-2 (от 50 лет и старше), вес шт. 100 кг (абсолют/зачёт);</t>
  </si>
  <si>
    <t>37.  КРЖ.  М.Ветераны-1 (от 40 лет и старше), вес шт. 100 кг (абсолют/зачёт);</t>
  </si>
  <si>
    <t>38.  КРЖ.  Мужчины (открытая), вес шт. 100 кг (собств./вес до 95,00 кг);</t>
  </si>
  <si>
    <t>39.  КРЖ.  Мужчины (открытая), вес шт. 100 кг (собств./вес свыше 95,00 кг);</t>
  </si>
  <si>
    <t>40.  КРЖ.  Мужчины (открытая), вес шт. 125 кг (абсолют/зачёт);</t>
  </si>
  <si>
    <t>41.  КРЖ.  Мужчины (открытая), вес шт. 150 кг (абсолют/зачёт);</t>
  </si>
  <si>
    <t>42.  Жим.М.  Мужчины (открытая), вес шт. 55 кг (собств./вес до 75,00 кг);</t>
  </si>
  <si>
    <t>43.  Жим.М.  Мужчины (открытая), вес штанги 55 кг (собст/вес свыше 75,00 кг);</t>
  </si>
  <si>
    <t>44.  Жим.М.  М, ВЕТЕРАНЫ (от 40 лет), вес штанги 75 кг (абсолют/зачёт);</t>
  </si>
  <si>
    <t>45.  Жим.М.  Мужчины (открытая), вес штанги 75 кг (абсолют/зачёт);</t>
  </si>
  <si>
    <t>46.  Жим.М.  Мужчины (открытая), вес шт. 100 кг (абсолют/зачёт);</t>
  </si>
  <si>
    <t>47.  Жим.М.  Мужчины (открытая), вес шт. 125 кг (абсолют/зачёт);</t>
  </si>
  <si>
    <t>49.  КРЖ.  Младшие Девушки-2 (до 15 лет включительно), вес шт. 30 кг, (абсолют/зачёт);</t>
  </si>
  <si>
    <t>50.  КРЖ.  Ж.Ветераны-1 (от 40 лет и старше), вес шт. 30 кг, (абсолют/зачёт);</t>
  </si>
  <si>
    <t>51.  КРЖ.  Ж.Ветераны-2 (от 50 лет и старше), вес шт. 30 кг, (абсолют/зачёт);</t>
  </si>
  <si>
    <t>52.  КРЖ.  Ж, Юниорки (до 23 лет включительно), вес шт. 35 кг, (абсолют/зачёт);</t>
  </si>
  <si>
    <t>53.  КРЖ.  Женщины (открытая), вес шт. 35 кг, (собств./вес до 60,00 кг);</t>
  </si>
  <si>
    <t>54.  КРЖ.  Женщины (открытая), вес шт. 35 кг, (собств./вес свыше 60,00 кг);</t>
  </si>
  <si>
    <t>55.  КРЖ.  Женщины (открытая), вес шт. 45 кг, (абсолют/зачёт);</t>
  </si>
  <si>
    <t>56.  Жим.М.  Женщины (открытая), вес шт. 35 кг (абсолют/зачёт);</t>
  </si>
  <si>
    <t>2_Рекорда Мира КРЖ; 2_Рекорда Европы КРЖ; 2_Рекорда России КРЖ</t>
  </si>
  <si>
    <t>б/р</t>
  </si>
  <si>
    <t>Рекорд Мира; Рекорд Европы КРЖ; Рекорд России КРЖ</t>
  </si>
  <si>
    <r>
      <t xml:space="preserve">3_Рекорда Мира КРЖ; 3_Рекорда Европы КРЖ; 3_Рекорда России КРЖ; </t>
    </r>
    <r>
      <rPr>
        <sz val="10"/>
        <rFont val="Times New Roman"/>
        <family val="1"/>
      </rPr>
      <t>1_спортивный</t>
    </r>
  </si>
  <si>
    <t>Рекорд Мира ЖМ; Рекорд Европы ЖМ; Рекорд России ЖМ</t>
  </si>
  <si>
    <t>2_Рекорда Мира ЖМ; 2_Рекорда Европы ЖМ; 2_Рекорда России ЖМ</t>
  </si>
  <si>
    <r>
      <t xml:space="preserve">2_Рекорда Мира КРЖ; 2_Рекорда Европы КРЖ; 2_Рекорда России КРЖ; </t>
    </r>
    <r>
      <rPr>
        <sz val="10"/>
        <rFont val="Times New Roman"/>
        <family val="1"/>
      </rPr>
      <t>КМС_ФРЖ</t>
    </r>
  </si>
  <si>
    <r>
      <t>Рекорд Мира; Рекорд Европы КРЖ; Рекорд России КРЖ;</t>
    </r>
    <r>
      <rPr>
        <sz val="10"/>
        <rFont val="Times New Roman"/>
        <family val="1"/>
      </rPr>
      <t xml:space="preserve"> КМС_ФРЖ</t>
    </r>
  </si>
  <si>
    <r>
      <t xml:space="preserve">Рекорд Мира; Рекорд Европы КРЖ; Рекорд России КРЖ; </t>
    </r>
    <r>
      <rPr>
        <sz val="10"/>
        <rFont val="Times New Roman"/>
        <family val="1"/>
      </rPr>
      <t>3_спортивный</t>
    </r>
  </si>
  <si>
    <t>2_Рекорда Мира КРЖ; 2_Рекорда Европы КРЖ; 2_Рекорда России КРЖ; 3_спортивный</t>
  </si>
  <si>
    <t>3 Рекорда Мира ЖМ; 3_Рекорда Европы ЖМ; 3_Рекорда России ЖМ;</t>
  </si>
  <si>
    <t>Рекорд Мира ЖМ; Рекорд Европы ЖМ; Рекорд России ЖМ;</t>
  </si>
  <si>
    <t>2_Рекорда Мира КРЖ; 2_Рекорда Европы КРЖ; 2_Рекорда России КРЖ; Рекорд Мира ЖМ; Рекорд Европы ЖМ; Рекорд России ЖМ;</t>
  </si>
  <si>
    <t>2 Рекорда Мира ЖМ; 2_Рекорда Европы ЖМ; 2_Рекорда России ЖМ;</t>
  </si>
  <si>
    <t>КМС_ФРЖ</t>
  </si>
  <si>
    <t>1_спортивный</t>
  </si>
  <si>
    <t>2_спортивный</t>
  </si>
  <si>
    <r>
      <rPr>
        <b/>
        <sz val="10"/>
        <color indexed="10"/>
        <rFont val="Times New Roman"/>
        <family val="1"/>
      </rPr>
      <t>2 Рекорда Мира КРЖ; 2_Рекорда Европы КРЖ; 2_Рекорда России КРЖ;</t>
    </r>
    <r>
      <rPr>
        <sz val="10"/>
        <rFont val="Times New Roman"/>
        <family val="1"/>
      </rPr>
      <t xml:space="preserve"> КМС_ФРЖ</t>
    </r>
  </si>
  <si>
    <r>
      <rPr>
        <b/>
        <sz val="10"/>
        <color indexed="10"/>
        <rFont val="Times New Roman"/>
        <family val="1"/>
      </rPr>
      <t>Рекорд Мира КРЖ; Рекорд Европы КРЖ; Рекорд России КРЖ;</t>
    </r>
    <r>
      <rPr>
        <sz val="10"/>
        <rFont val="Times New Roman"/>
        <family val="1"/>
      </rPr>
      <t xml:space="preserve"> КМС_ФРЖ</t>
    </r>
  </si>
  <si>
    <r>
      <rPr>
        <b/>
        <sz val="10"/>
        <color indexed="10"/>
        <rFont val="Times New Roman"/>
        <family val="1"/>
      </rPr>
      <t>Рекорд Мира КРЖ; Рекорд Европы КРЖ; Рекорд России КРЖ;</t>
    </r>
    <r>
      <rPr>
        <sz val="10"/>
        <rFont val="Times New Roman"/>
        <family val="1"/>
      </rPr>
      <t xml:space="preserve"> б/р</t>
    </r>
  </si>
  <si>
    <t>Жимовой марафон</t>
  </si>
  <si>
    <t>МСМК_ФРЖ</t>
  </si>
  <si>
    <r>
      <t xml:space="preserve">5_Рекордов Мира КРЖ; 5_Рекордов Европы КРЖ; 5_Рекордов России КРЖ; </t>
    </r>
    <r>
      <rPr>
        <sz val="10"/>
        <rFont val="Times New Roman"/>
        <family val="1"/>
      </rPr>
      <t>МСМК_ФРЖ</t>
    </r>
  </si>
  <si>
    <r>
      <rPr>
        <b/>
        <sz val="10"/>
        <color indexed="10"/>
        <rFont val="Times New Roman"/>
        <family val="1"/>
      </rPr>
      <t xml:space="preserve">Рекорд Мира КРЖ; Рекорд Европы КРЖ; Рекорд России КРЖ; </t>
    </r>
    <r>
      <rPr>
        <sz val="10"/>
        <rFont val="Times New Roman"/>
        <family val="1"/>
      </rPr>
      <t>2_спортивный</t>
    </r>
  </si>
  <si>
    <r>
      <t xml:space="preserve">28 декабря 1967  </t>
    </r>
    <r>
      <rPr>
        <sz val="12"/>
        <color indexed="10"/>
        <rFont val="Times New Roman"/>
        <family val="1"/>
      </rPr>
      <t>(М,В_2,ПОДА)</t>
    </r>
  </si>
  <si>
    <r>
      <t>17 октября 1997</t>
    </r>
    <r>
      <rPr>
        <sz val="12"/>
        <color indexed="10"/>
        <rFont val="Times New Roman"/>
        <family val="1"/>
      </rPr>
      <t xml:space="preserve"> (Юниор,СОВ)</t>
    </r>
  </si>
  <si>
    <t>КМС_РЖ</t>
  </si>
  <si>
    <t>МС_ФРЖ</t>
  </si>
  <si>
    <t>3_спортивный</t>
  </si>
  <si>
    <r>
      <t>5_Рекордов Мира КРЖ; 5_Рекордов Европы КРЖ; 5_Рекордов России КРЖ; 5_Рекорда Мира ЖМ; 5_Рекордов Европы ЖМ; 5_Рекордов России ЖМ;</t>
    </r>
    <r>
      <rPr>
        <sz val="10"/>
        <rFont val="Times New Roman"/>
        <family val="1"/>
      </rPr>
      <t xml:space="preserve"> МС_ФРЖ</t>
    </r>
  </si>
  <si>
    <r>
      <t xml:space="preserve">Россия, Владимирская обл, г.Гороховец, МБУ ФКС «РДЮФОК» им.В.Ф.Жукова, </t>
    </r>
    <r>
      <rPr>
        <b/>
        <sz val="12"/>
        <color indexed="10"/>
        <rFont val="Times New Roman"/>
        <family val="1"/>
      </rPr>
      <t>ком_"СИЛА"</t>
    </r>
  </si>
  <si>
    <r>
      <t xml:space="preserve">2_Рекорда Мира КРЖ; 2_Рекорда Европы КРЖ; 2_Рекорда России КРЖ; Рекорд Мира ЖМ; Рекорд Европы ЖМ; Рекорд России ЖМ; </t>
    </r>
    <r>
      <rPr>
        <sz val="10"/>
        <rFont val="Times New Roman"/>
        <family val="1"/>
      </rPr>
      <t>1_спортивный</t>
    </r>
  </si>
  <si>
    <r>
      <rPr>
        <b/>
        <sz val="10"/>
        <color indexed="10"/>
        <rFont val="Times New Roman"/>
        <family val="1"/>
      </rPr>
      <t>ЗТ ФРЖ</t>
    </r>
    <r>
      <rPr>
        <sz val="10"/>
        <rFont val="Times New Roman"/>
        <family val="1"/>
      </rPr>
      <t xml:space="preserve">  Дудин В.В.; Ковалёв С.А.</t>
    </r>
  </si>
  <si>
    <t>1_юношеский</t>
  </si>
  <si>
    <r>
      <t xml:space="preserve">23 декабря 2006 </t>
    </r>
    <r>
      <rPr>
        <sz val="12"/>
        <color indexed="10"/>
        <rFont val="Times New Roman"/>
        <family val="1"/>
      </rPr>
      <t>(М,Дети_3)</t>
    </r>
  </si>
  <si>
    <t>2_юношеский</t>
  </si>
  <si>
    <r>
      <rPr>
        <b/>
        <sz val="10"/>
        <color indexed="10"/>
        <rFont val="Times New Roman"/>
        <family val="1"/>
      </rPr>
      <t xml:space="preserve">Рекорд Мира КРЖ; Рекорд Европы КРЖ; Рекорд России КРЖ; Рекорд Мира ЖМ; Рекорд Европы ЖМ; Рекорд России ЖМ; </t>
    </r>
    <r>
      <rPr>
        <sz val="10"/>
        <rFont val="Times New Roman"/>
        <family val="1"/>
      </rPr>
      <t>1_спортивный</t>
    </r>
  </si>
  <si>
    <t>Рекорд Мира КРЖ; Рекорд Европы КРЖ; Рекорд России КРЖ; Рекорд Мира ЖМ; Рекорд Европы ЖМ; Рекорд России ЖМ; 2_спортивный</t>
  </si>
  <si>
    <t>2_Рекорда Мира КРЖ; 2_Рекорда Европы КРЖ; 2_Рекорда России КРЖ; рекорд Мира ЖМ; Рекорд Европы ЖМ; Рекорд России ЖМ; 1_спортивный</t>
  </si>
  <si>
    <t>Рекорд Мира КРЖ; Рекорд Европы КРЖ; Рекорд России КРЖ; Рекорд Мира ЖМ; Рекорд Европы ЖМ; рекорд России ЖМ; 1_спортивный</t>
  </si>
  <si>
    <t>Рекорд Мира КРЖ; рекорд Европы КРЖ; Рекорд России КРЖ; Рекорд Мира ЖМ; Рекорд Европы ЖМ; Рекорд России ЖМ;</t>
  </si>
  <si>
    <r>
      <t xml:space="preserve">31 марта 1996 </t>
    </r>
    <r>
      <rPr>
        <sz val="12"/>
        <color indexed="10"/>
        <rFont val="Times New Roman"/>
        <family val="1"/>
      </rPr>
      <t>(Юниор)</t>
    </r>
  </si>
  <si>
    <r>
      <t xml:space="preserve">08 июля 1994 </t>
    </r>
    <r>
      <rPr>
        <sz val="12"/>
        <color indexed="10"/>
        <rFont val="Times New Roman"/>
        <family val="1"/>
      </rPr>
      <t>(Юниор)</t>
    </r>
  </si>
  <si>
    <r>
      <t xml:space="preserve">20 декабря 1967 </t>
    </r>
    <r>
      <rPr>
        <sz val="12"/>
        <color indexed="10"/>
        <rFont val="Times New Roman"/>
        <family val="1"/>
      </rPr>
      <t>(М,В_2)</t>
    </r>
  </si>
  <si>
    <r>
      <t xml:space="preserve">27 декабря 1956 </t>
    </r>
    <r>
      <rPr>
        <sz val="12"/>
        <color indexed="10"/>
        <rFont val="Times New Roman"/>
        <family val="1"/>
      </rPr>
      <t>(М,В_3)</t>
    </r>
  </si>
  <si>
    <t>2_Рекорда Мира КРЖ; 2_рекорда Европы КРЖ; 2_Рекорда России КРЖ; МСМК_ФРЖ</t>
  </si>
  <si>
    <r>
      <rPr>
        <b/>
        <sz val="12"/>
        <color indexed="10"/>
        <rFont val="Times New Roman"/>
        <family val="1"/>
      </rPr>
      <t>Рекорд Мира КРЖ; Рекорд Европы КРЖ;</t>
    </r>
    <r>
      <rPr>
        <sz val="12"/>
        <rFont val="Times New Roman"/>
        <family val="1"/>
      </rPr>
      <t xml:space="preserve"> МС_ФРЖ</t>
    </r>
  </si>
  <si>
    <r>
      <rPr>
        <b/>
        <sz val="12"/>
        <color indexed="10"/>
        <rFont val="Times New Roman"/>
        <family val="1"/>
      </rPr>
      <t xml:space="preserve">Рекорд Мира КРЖ; Рекорд Европы КРЖ; Рекорд России КРЖ; </t>
    </r>
    <r>
      <rPr>
        <sz val="12"/>
        <rFont val="Times New Roman"/>
        <family val="1"/>
      </rPr>
      <t>МСМК_ФРЖ</t>
    </r>
  </si>
  <si>
    <r>
      <rPr>
        <b/>
        <sz val="12"/>
        <color indexed="10"/>
        <rFont val="Times New Roman"/>
        <family val="1"/>
      </rPr>
      <t xml:space="preserve">2_Рекорда Мира КРЖ; 2_Рекорда Европы КРЖ; </t>
    </r>
    <r>
      <rPr>
        <sz val="12"/>
        <rFont val="Times New Roman"/>
        <family val="1"/>
      </rPr>
      <t>1_спортивный</t>
    </r>
  </si>
  <si>
    <r>
      <rPr>
        <b/>
        <sz val="12"/>
        <color indexed="10"/>
        <rFont val="Times New Roman"/>
        <family val="1"/>
      </rPr>
      <t xml:space="preserve">Рекорд России КРЖ; </t>
    </r>
    <r>
      <rPr>
        <sz val="12"/>
        <rFont val="Times New Roman"/>
        <family val="1"/>
      </rPr>
      <t>МСМК_ФРЖ</t>
    </r>
  </si>
  <si>
    <r>
      <t xml:space="preserve">19 октября 1965 </t>
    </r>
    <r>
      <rPr>
        <sz val="12"/>
        <color indexed="10"/>
        <rFont val="Times New Roman"/>
        <family val="1"/>
      </rPr>
      <t>(М,В_2)</t>
    </r>
  </si>
  <si>
    <t>Элита ФРЖ;</t>
  </si>
  <si>
    <t>Рекорд России ЖМ; Элита ФРЖ;</t>
  </si>
  <si>
    <t>Баринов Николай Николаевич</t>
  </si>
  <si>
    <r>
      <t>20 декабря 1967</t>
    </r>
    <r>
      <rPr>
        <sz val="12"/>
        <color indexed="10"/>
        <rFont val="Times New Roman"/>
        <family val="1"/>
      </rPr>
      <t xml:space="preserve"> (М,В_2)</t>
    </r>
  </si>
  <si>
    <t>2_Рекорда Мира ЖМ; 2_Рекорда Европы ЖМ; 2_Рекорда России ЖМ;</t>
  </si>
  <si>
    <t>Рекорд Мира ЖМ; Рекорд Европы ЖМ; Рекорд России ЖМ; Элита_ФРЖ</t>
  </si>
  <si>
    <t>07 мая 1985 (М)</t>
  </si>
  <si>
    <t>Рекорд России КРЖ; Элита_ФРЖ</t>
  </si>
  <si>
    <t>48.  Жим.М.  Мужчины (открытая), вес шт. 150 кг (абсолют/зачёт);</t>
  </si>
  <si>
    <t>Рекорд Мира ЖМ; Рекорд Европы ЖМ;</t>
  </si>
  <si>
    <r>
      <t xml:space="preserve">03 января 1995 </t>
    </r>
    <r>
      <rPr>
        <sz val="12"/>
        <color indexed="10"/>
        <rFont val="Times New Roman"/>
        <family val="1"/>
      </rPr>
      <t>(Юниор)</t>
    </r>
  </si>
  <si>
    <t>Элита _ФРЖ</t>
  </si>
  <si>
    <t>Рекорд Р.Беларусь КРЖ; Рекорд Р.Беларусь ЖМ; Элита_ФРЖ</t>
  </si>
  <si>
    <r>
      <t>02 июня 2008</t>
    </r>
    <r>
      <rPr>
        <sz val="12"/>
        <color indexed="10"/>
        <rFont val="Times New Roman"/>
        <family val="1"/>
      </rPr>
      <t xml:space="preserve"> (Дети_2)</t>
    </r>
  </si>
  <si>
    <r>
      <rPr>
        <b/>
        <sz val="11"/>
        <color indexed="10"/>
        <rFont val="Times New Roman"/>
        <family val="1"/>
      </rPr>
      <t xml:space="preserve">Рекорд Мира КРЖ; Рекорд Европы КРЖ; </t>
    </r>
    <r>
      <rPr>
        <sz val="11"/>
        <rFont val="Times New Roman"/>
        <family val="1"/>
      </rPr>
      <t>2_спортивный</t>
    </r>
  </si>
  <si>
    <r>
      <rPr>
        <b/>
        <sz val="11"/>
        <color indexed="10"/>
        <rFont val="Times New Roman"/>
        <family val="1"/>
      </rPr>
      <t xml:space="preserve">2_Рекорда Мира КРЖ; 2_Рекорда Европы КРЖ; 2_Рекорда России КРЖ; </t>
    </r>
    <r>
      <rPr>
        <sz val="11"/>
        <rFont val="Times New Roman"/>
        <family val="1"/>
      </rPr>
      <t>1_спортивный</t>
    </r>
  </si>
  <si>
    <r>
      <t>15 февраля 2002</t>
    </r>
    <r>
      <rPr>
        <sz val="12"/>
        <color indexed="10"/>
        <rFont val="Times New Roman"/>
        <family val="1"/>
      </rPr>
      <t xml:space="preserve"> (Девушка)</t>
    </r>
  </si>
  <si>
    <r>
      <t>10 августа 1976</t>
    </r>
    <r>
      <rPr>
        <sz val="12"/>
        <color indexed="10"/>
        <rFont val="Times New Roman"/>
        <family val="1"/>
      </rPr>
      <t xml:space="preserve"> (Ж,В_1)</t>
    </r>
  </si>
  <si>
    <r>
      <t xml:space="preserve">15 июля 1977 </t>
    </r>
    <r>
      <rPr>
        <sz val="12"/>
        <color indexed="10"/>
        <rFont val="Times New Roman"/>
        <family val="1"/>
      </rPr>
      <t>(Ж,В_1)</t>
    </r>
  </si>
  <si>
    <r>
      <t xml:space="preserve">15 февраля 2002 </t>
    </r>
    <r>
      <rPr>
        <sz val="12"/>
        <color indexed="10"/>
        <rFont val="Times New Roman"/>
        <family val="1"/>
      </rPr>
      <t>(Девушка)</t>
    </r>
  </si>
  <si>
    <r>
      <rPr>
        <b/>
        <sz val="12"/>
        <color indexed="10"/>
        <rFont val="Times New Roman"/>
        <family val="1"/>
      </rPr>
      <t xml:space="preserve">2_Рекорда Мира; </t>
    </r>
    <r>
      <rPr>
        <sz val="12"/>
        <rFont val="Times New Roman"/>
        <family val="1"/>
      </rPr>
      <t>б/р</t>
    </r>
  </si>
  <si>
    <r>
      <rPr>
        <b/>
        <sz val="12"/>
        <color indexed="10"/>
        <rFont val="Times New Roman"/>
        <family val="1"/>
      </rPr>
      <t>2_Рекорда Мира КРЖ;</t>
    </r>
    <r>
      <rPr>
        <sz val="12"/>
        <rFont val="Times New Roman"/>
        <family val="1"/>
      </rPr>
      <t xml:space="preserve"> МСМК_ФРЖ</t>
    </r>
  </si>
  <si>
    <r>
      <t xml:space="preserve">10 августа 1976 </t>
    </r>
    <r>
      <rPr>
        <sz val="12"/>
        <color indexed="10"/>
        <rFont val="Times New Roman"/>
        <family val="1"/>
      </rPr>
      <t>(Ж,В_1)</t>
    </r>
  </si>
  <si>
    <t>Рекорд Мира ЖМ; Рекорд Европы ЖМ; Рекорд Р.Беларусь ЖМ; Элита_ФРЖ</t>
  </si>
  <si>
    <r>
      <t xml:space="preserve">05 апреля 2003 </t>
    </r>
    <r>
      <rPr>
        <sz val="12"/>
        <color indexed="10"/>
        <rFont val="Times New Roman"/>
        <family val="1"/>
      </rPr>
      <t>(Мл.Дев_2)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</si>
</sst>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.##0&quot;р.&quot;;[Red]#.##0&quot;р.&quot;"/>
    <numFmt numFmtId="185" formatCode="#.##0_р_.;[Red]#.##0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"/>
    <numFmt numFmtId="192" formatCode="#,##0.000&quot;р.&quot;;[Red]#,##0.000&quot;р.&quot;"/>
    <numFmt numFmtId="193" formatCode="dd\ mmmm\ yyyy&quot; г.&quot;;@"/>
    <numFmt numFmtId="194" formatCode="[$-F800]dddd\,\ mmmm\ dd\,\ yyyy"/>
    <numFmt numFmtId="195" formatCode="0.000"/>
    <numFmt numFmtId="196" formatCode="[$-FC19]d\ mmmm\ yyyy\ &quot;г.&quot;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8"/>
      <color indexed="3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9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20"/>
      <color indexed="9"/>
      <name val="Times New Roman"/>
      <family val="1"/>
    </font>
    <font>
      <sz val="12"/>
      <color indexed="8"/>
      <name val="Times New Roman"/>
      <family val="1"/>
    </font>
    <font>
      <sz val="26"/>
      <color indexed="8"/>
      <name val="Calibri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10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0"/>
      <color rgb="FF000000"/>
      <name val="Arial"/>
      <family val="2"/>
    </font>
    <font>
      <b/>
      <sz val="16"/>
      <color theme="0"/>
      <name val="Times New Roman"/>
      <family val="1"/>
    </font>
    <font>
      <sz val="11"/>
      <color rgb="FF000000"/>
      <name val="Arial"/>
      <family val="2"/>
    </font>
    <font>
      <sz val="14"/>
      <color theme="1"/>
      <name val="Times New Roman"/>
      <family val="1"/>
    </font>
    <font>
      <b/>
      <sz val="20"/>
      <color theme="0"/>
      <name val="Times New Roman"/>
      <family val="1"/>
    </font>
    <font>
      <sz val="12"/>
      <color theme="1"/>
      <name val="Times New Roman"/>
      <family val="1"/>
    </font>
    <font>
      <sz val="26"/>
      <color theme="1"/>
      <name val="Calibri"/>
      <family val="2"/>
    </font>
    <font>
      <sz val="14"/>
      <color rgb="FF000000"/>
      <name val="Times New Roman"/>
      <family val="1"/>
    </font>
    <font>
      <b/>
      <sz val="10"/>
      <color rgb="FF42648B"/>
      <name val="Arial"/>
      <family val="2"/>
    </font>
    <font>
      <sz val="9"/>
      <color rgb="FF2A5885"/>
      <name val="Arial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z val="10"/>
      <color theme="1"/>
      <name val="Times New Roman"/>
      <family val="1"/>
    </font>
    <font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Calibri"/>
      <family val="2"/>
    </font>
    <font>
      <b/>
      <sz val="10"/>
      <color rgb="FFFF000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9" fillId="0" borderId="0" xfId="0" applyFont="1" applyAlignment="1">
      <alignment wrapText="1"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9" fillId="0" borderId="10" xfId="54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91" fillId="0" borderId="0" xfId="0" applyFont="1" applyAlignment="1">
      <alignment horizontal="left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92" fillId="35" borderId="10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center" vertical="center" wrapText="1"/>
    </xf>
    <xf numFmtId="0" fontId="10" fillId="19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left" vertical="center" wrapText="1"/>
    </xf>
    <xf numFmtId="2" fontId="15" fillId="3" borderId="12" xfId="0" applyNumberFormat="1" applyFont="1" applyFill="1" applyBorder="1" applyAlignment="1">
      <alignment horizontal="center" vertical="center" wrapText="1"/>
    </xf>
    <xf numFmtId="0" fontId="95" fillId="39" borderId="10" xfId="0" applyFont="1" applyFill="1" applyBorder="1" applyAlignment="1">
      <alignment horizontal="center" vertical="center" wrapText="1"/>
    </xf>
    <xf numFmtId="0" fontId="14" fillId="37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95" fillId="35" borderId="10" xfId="0" applyNumberFormat="1" applyFont="1" applyFill="1" applyBorder="1" applyAlignment="1">
      <alignment horizontal="center" vertical="center" wrapText="1"/>
    </xf>
    <xf numFmtId="0" fontId="95" fillId="38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6" fillId="0" borderId="0" xfId="0" applyFont="1" applyAlignment="1">
      <alignment horizontal="left" vertical="center" indent="5"/>
    </xf>
    <xf numFmtId="0" fontId="17" fillId="11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90" fillId="0" borderId="10" xfId="0" applyFont="1" applyBorder="1" applyAlignment="1">
      <alignment horizontal="center" vertical="center" wrapText="1"/>
    </xf>
    <xf numFmtId="0" fontId="10" fillId="11" borderId="10" xfId="0" applyNumberFormat="1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92" fillId="38" borderId="10" xfId="0" applyNumberFormat="1" applyFont="1" applyFill="1" applyBorder="1" applyAlignment="1">
      <alignment horizontal="center" vertical="center" wrapText="1"/>
    </xf>
    <xf numFmtId="0" fontId="92" fillId="4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4" fillId="5" borderId="10" xfId="0" applyNumberFormat="1" applyFont="1" applyFill="1" applyBorder="1" applyAlignment="1">
      <alignment horizontal="center" vertical="center" wrapText="1"/>
    </xf>
    <xf numFmtId="0" fontId="10" fillId="5" borderId="10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10" fillId="39" borderId="10" xfId="0" applyNumberFormat="1" applyFont="1" applyFill="1" applyBorder="1" applyAlignment="1">
      <alignment horizontal="center" vertical="center" wrapText="1"/>
    </xf>
    <xf numFmtId="0" fontId="95" fillId="40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49" fontId="95" fillId="39" borderId="10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0" fontId="98" fillId="0" borderId="0" xfId="0" applyFont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 vertical="center"/>
    </xf>
    <xf numFmtId="0" fontId="10" fillId="41" borderId="10" xfId="0" applyNumberFormat="1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5" fillId="40" borderId="10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 wrapText="1"/>
    </xf>
    <xf numFmtId="0" fontId="91" fillId="0" borderId="0" xfId="0" applyFont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9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00" fillId="0" borderId="0" xfId="0" applyFont="1" applyAlignment="1">
      <alignment horizontal="left" vertical="center" wrapText="1"/>
    </xf>
    <xf numFmtId="0" fontId="101" fillId="0" borderId="0" xfId="0" applyFont="1" applyAlignment="1">
      <alignment vertical="center" wrapText="1"/>
    </xf>
    <xf numFmtId="0" fontId="0" fillId="0" borderId="0" xfId="0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2" fontId="11" fillId="42" borderId="10" xfId="54" applyNumberFormat="1" applyFont="1" applyFill="1" applyBorder="1" applyAlignment="1">
      <alignment horizontal="left" vertical="center" wrapText="1"/>
      <protection/>
    </xf>
    <xf numFmtId="0" fontId="96" fillId="0" borderId="10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19" borderId="10" xfId="0" applyNumberFormat="1" applyFont="1" applyFill="1" applyBorder="1" applyAlignment="1">
      <alignment horizontal="center" vertical="center" wrapText="1"/>
    </xf>
    <xf numFmtId="0" fontId="92" fillId="39" borderId="10" xfId="0" applyNumberFormat="1" applyFont="1" applyFill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 wrapText="1"/>
    </xf>
    <xf numFmtId="0" fontId="94" fillId="0" borderId="10" xfId="0" applyFont="1" applyFill="1" applyBorder="1" applyAlignment="1">
      <alignment horizontal="left" vertical="center" wrapText="1"/>
    </xf>
    <xf numFmtId="2" fontId="2" fillId="43" borderId="10" xfId="0" applyNumberFormat="1" applyFont="1" applyFill="1" applyBorder="1" applyAlignment="1">
      <alignment horizontal="center" vertical="center" wrapText="1"/>
    </xf>
    <xf numFmtId="0" fontId="14" fillId="19" borderId="10" xfId="0" applyNumberFormat="1" applyFont="1" applyFill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49" fontId="95" fillId="39" borderId="10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91" fillId="0" borderId="0" xfId="0" applyFont="1" applyAlignment="1">
      <alignment wrapText="1"/>
    </xf>
    <xf numFmtId="0" fontId="104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17" fillId="1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2" fontId="105" fillId="43" borderId="11" xfId="57" applyNumberFormat="1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6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1" fontId="10" fillId="0" borderId="10" xfId="54" applyNumberFormat="1" applyFont="1" applyFill="1" applyBorder="1" applyAlignment="1">
      <alignment horizontal="center" vertical="center" wrapText="1"/>
      <protection/>
    </xf>
    <xf numFmtId="49" fontId="95" fillId="39" borderId="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11" fillId="0" borderId="10" xfId="54" applyNumberFormat="1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9" fillId="0" borderId="13" xfId="54" applyNumberFormat="1" applyFont="1" applyFill="1" applyBorder="1" applyAlignment="1">
      <alignment horizontal="center" vertical="center" wrapText="1"/>
      <protection/>
    </xf>
    <xf numFmtId="2" fontId="10" fillId="34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3" xfId="57" applyFont="1" applyFill="1" applyBorder="1" applyAlignment="1">
      <alignment horizontal="center" vertical="center" wrapText="1"/>
      <protection/>
    </xf>
    <xf numFmtId="2" fontId="105" fillId="43" borderId="10" xfId="57" applyNumberFormat="1" applyFont="1" applyFill="1" applyBorder="1" applyAlignment="1">
      <alignment horizontal="center" vertical="center" wrapText="1"/>
      <protection/>
    </xf>
    <xf numFmtId="2" fontId="107" fillId="34" borderId="10" xfId="0" applyNumberFormat="1" applyFont="1" applyFill="1" applyBorder="1" applyAlignment="1">
      <alignment horizontal="center" vertical="center" wrapText="1"/>
    </xf>
    <xf numFmtId="2" fontId="2" fillId="4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11" fillId="42" borderId="13" xfId="54" applyNumberFormat="1" applyFont="1" applyFill="1" applyBorder="1" applyAlignment="1">
      <alignment horizontal="left" vertical="center" wrapText="1"/>
      <protection/>
    </xf>
    <xf numFmtId="0" fontId="96" fillId="0" borderId="13" xfId="0" applyFont="1" applyBorder="1" applyAlignment="1">
      <alignment horizontal="center" vertical="center" wrapText="1"/>
    </xf>
    <xf numFmtId="0" fontId="92" fillId="40" borderId="13" xfId="0" applyNumberFormat="1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left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23" fillId="0" borderId="10" xfId="54" applyNumberFormat="1" applyFont="1" applyFill="1" applyBorder="1" applyAlignment="1">
      <alignment horizontal="center" vertical="center" wrapText="1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" fillId="0" borderId="10" xfId="54" applyNumberFormat="1" applyFont="1" applyFill="1" applyBorder="1" applyAlignment="1">
      <alignment horizontal="center" vertical="center" wrapText="1"/>
      <protection/>
    </xf>
    <xf numFmtId="0" fontId="108" fillId="0" borderId="0" xfId="0" applyFont="1" applyAlignment="1">
      <alignment horizontal="left" vertical="center" indent="5"/>
    </xf>
    <xf numFmtId="0" fontId="89" fillId="0" borderId="0" xfId="0" applyFont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9" fillId="39" borderId="10" xfId="54" applyNumberFormat="1" applyFont="1" applyFill="1" applyBorder="1" applyAlignment="1">
      <alignment horizontal="center" vertical="center" wrapText="1"/>
      <protection/>
    </xf>
    <xf numFmtId="0" fontId="108" fillId="0" borderId="10" xfId="0" applyFont="1" applyBorder="1" applyAlignment="1">
      <alignment horizontal="left" vertical="center" wrapText="1"/>
    </xf>
    <xf numFmtId="49" fontId="95" fillId="0" borderId="0" xfId="0" applyNumberFormat="1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0" fillId="17" borderId="11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4" fillId="44" borderId="10" xfId="0" applyFont="1" applyFill="1" applyBorder="1" applyAlignment="1">
      <alignment horizontal="center" vertical="center" wrapText="1"/>
    </xf>
    <xf numFmtId="0" fontId="10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1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1" fillId="0" borderId="14" xfId="0" applyFont="1" applyFill="1" applyBorder="1" applyAlignment="1">
      <alignment horizontal="center" vertical="center" wrapText="1"/>
    </xf>
    <xf numFmtId="0" fontId="112" fillId="0" borderId="15" xfId="0" applyFont="1" applyBorder="1" applyAlignment="1">
      <alignment vertical="center" wrapText="1"/>
    </xf>
    <xf numFmtId="0" fontId="112" fillId="0" borderId="16" xfId="0" applyFont="1" applyBorder="1" applyAlignment="1">
      <alignment vertical="center" wrapText="1"/>
    </xf>
    <xf numFmtId="0" fontId="110" fillId="0" borderId="14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2" fillId="45" borderId="14" xfId="0" applyFont="1" applyFill="1" applyBorder="1" applyAlignment="1">
      <alignment horizontal="left" vertical="center" wrapText="1"/>
    </xf>
    <xf numFmtId="0" fontId="71" fillId="45" borderId="15" xfId="0" applyFont="1" applyFill="1" applyBorder="1" applyAlignment="1">
      <alignment horizontal="left" vertical="center" wrapText="1"/>
    </xf>
    <xf numFmtId="0" fontId="71" fillId="45" borderId="16" xfId="0" applyFont="1" applyFill="1" applyBorder="1" applyAlignment="1">
      <alignment vertical="center" wrapText="1"/>
    </xf>
    <xf numFmtId="0" fontId="10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92" fillId="37" borderId="10" xfId="0" applyFont="1" applyFill="1" applyBorder="1" applyAlignment="1">
      <alignment horizontal="left" vertical="center" wrapText="1"/>
    </xf>
    <xf numFmtId="0" fontId="71" fillId="37" borderId="10" xfId="0" applyFont="1" applyFill="1" applyBorder="1" applyAlignment="1">
      <alignment horizontal="left" vertical="center" wrapText="1"/>
    </xf>
    <xf numFmtId="0" fontId="71" fillId="37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92" fillId="37" borderId="14" xfId="0" applyFont="1" applyFill="1" applyBorder="1" applyAlignment="1">
      <alignment horizontal="left" vertical="center" wrapText="1"/>
    </xf>
    <xf numFmtId="0" fontId="71" fillId="37" borderId="15" xfId="0" applyFont="1" applyFill="1" applyBorder="1" applyAlignment="1">
      <alignment horizontal="left" vertical="center" wrapText="1"/>
    </xf>
    <xf numFmtId="0" fontId="71" fillId="37" borderId="16" xfId="0" applyFont="1" applyFill="1" applyBorder="1" applyAlignment="1">
      <alignment vertical="center" wrapText="1"/>
    </xf>
    <xf numFmtId="0" fontId="113" fillId="0" borderId="10" xfId="57" applyFont="1" applyFill="1" applyBorder="1" applyAlignment="1">
      <alignment horizontal="center" vertical="center" wrapText="1"/>
      <protection/>
    </xf>
    <xf numFmtId="2" fontId="11" fillId="0" borderId="11" xfId="57" applyNumberFormat="1" applyFont="1" applyFill="1" applyBorder="1" applyAlignment="1">
      <alignment horizontal="center" vertical="center" wrapText="1"/>
      <protection/>
    </xf>
    <xf numFmtId="0" fontId="96" fillId="0" borderId="1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0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114" fillId="0" borderId="10" xfId="0" applyFont="1" applyBorder="1" applyAlignment="1">
      <alignment wrapText="1"/>
    </xf>
    <xf numFmtId="0" fontId="115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116" fillId="0" borderId="10" xfId="0" applyFont="1" applyFill="1" applyBorder="1" applyAlignment="1">
      <alignment horizontal="center" vertical="center" wrapText="1"/>
    </xf>
    <xf numFmtId="2" fontId="11" fillId="43" borderId="10" xfId="57" applyNumberFormat="1" applyFont="1" applyFill="1" applyBorder="1" applyAlignment="1">
      <alignment horizontal="center" vertical="center" wrapText="1"/>
      <protection/>
    </xf>
    <xf numFmtId="2" fontId="104" fillId="43" borderId="10" xfId="0" applyNumberFormat="1" applyFont="1" applyFill="1" applyBorder="1" applyAlignment="1">
      <alignment horizontal="center" vertical="center" wrapText="1"/>
    </xf>
    <xf numFmtId="2" fontId="104" fillId="3" borderId="10" xfId="0" applyNumberFormat="1" applyFont="1" applyFill="1" applyBorder="1" applyAlignment="1">
      <alignment horizontal="center" vertical="center" wrapText="1"/>
    </xf>
    <xf numFmtId="2" fontId="117" fillId="3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center" vertical="center" wrapText="1"/>
      <protection/>
    </xf>
    <xf numFmtId="2" fontId="106" fillId="0" borderId="10" xfId="0" applyNumberFormat="1" applyFont="1" applyFill="1" applyBorder="1" applyAlignment="1">
      <alignment horizontal="center" vertical="center" wrapText="1"/>
    </xf>
    <xf numFmtId="2" fontId="11" fillId="43" borderId="11" xfId="57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3" xfId="59"/>
    <cellStyle name="Обычный 3 3 2" xfId="60"/>
    <cellStyle name="Обычный 4" xfId="61"/>
    <cellStyle name="Обычный 5" xfId="62"/>
    <cellStyle name="Обычный 5 2" xfId="63"/>
    <cellStyle name="Обычный 5 3" xfId="64"/>
    <cellStyle name="Обычный 5 3 2" xfId="65"/>
    <cellStyle name="Обычный 5 3 2 2" xfId="66"/>
    <cellStyle name="Обычный 5 3 2 2 2" xfId="67"/>
    <cellStyle name="Обычный 5 4" xfId="68"/>
    <cellStyle name="Обычный 5 4 2" xfId="69"/>
    <cellStyle name="Обычный 5 5" xfId="70"/>
    <cellStyle name="Обычный 5 5 2" xfId="71"/>
    <cellStyle name="Обычный 5 5 2 2" xfId="72"/>
    <cellStyle name="Обычный 6" xfId="73"/>
    <cellStyle name="Обычный 6 2" xfId="74"/>
    <cellStyle name="Обычный 6 2 2" xfId="75"/>
    <cellStyle name="Обычный 6 2 2 2" xfId="76"/>
    <cellStyle name="Обычный 6 2 3" xfId="77"/>
    <cellStyle name="Обычный 6 2 3 2" xfId="78"/>
    <cellStyle name="Обычный 6 2 3 2 2" xfId="79"/>
    <cellStyle name="Обычный 6 2 3 3" xfId="80"/>
    <cellStyle name="Обычный 6 2 3 3 2" xfId="81"/>
    <cellStyle name="Обычный 6 2 4" xfId="82"/>
    <cellStyle name="Обычный 6 3" xfId="83"/>
    <cellStyle name="Обычный 6 3 2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 3" xfId="97"/>
    <cellStyle name="Финансовый 2 3 2" xfId="98"/>
    <cellStyle name="Финансовый 2 4" xfId="99"/>
    <cellStyle name="Финансовый 2 4 2" xfId="100"/>
    <cellStyle name="Финансовый 2 4 2 2" xfId="101"/>
    <cellStyle name="Финансовый 2 4 2 2 2" xfId="102"/>
    <cellStyle name="Финансовый 2 4 2 3" xfId="103"/>
    <cellStyle name="Финансовый 2 4 3" xfId="104"/>
    <cellStyle name="Финансовый 2 5" xfId="105"/>
    <cellStyle name="Финансовый 2 5 2" xfId="106"/>
    <cellStyle name="Финансовый 2 5 2 2" xfId="107"/>
    <cellStyle name="Финансовый 2 5 3" xfId="108"/>
    <cellStyle name="Финансовый 2 6" xfId="109"/>
    <cellStyle name="Финансовый 2 6 4 3 4" xfId="110"/>
    <cellStyle name="Финансовый 3" xfId="111"/>
    <cellStyle name="Финансовый 3 2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189</xdr:row>
      <xdr:rowOff>0</xdr:rowOff>
    </xdr:from>
    <xdr:to>
      <xdr:col>10</xdr:col>
      <xdr:colOff>9525</xdr:colOff>
      <xdr:row>189</xdr:row>
      <xdr:rowOff>9525</xdr:rowOff>
    </xdr:to>
    <xdr:pic>
      <xdr:nvPicPr>
        <xdr:cNvPr id="1" name="Рисунок 112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0069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180</xdr:row>
      <xdr:rowOff>0</xdr:rowOff>
    </xdr:from>
    <xdr:to>
      <xdr:col>10</xdr:col>
      <xdr:colOff>9525</xdr:colOff>
      <xdr:row>180</xdr:row>
      <xdr:rowOff>9525</xdr:rowOff>
    </xdr:to>
    <xdr:pic>
      <xdr:nvPicPr>
        <xdr:cNvPr id="2" name="Рисунок 112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9583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185</xdr:row>
      <xdr:rowOff>0</xdr:rowOff>
    </xdr:from>
    <xdr:to>
      <xdr:col>10</xdr:col>
      <xdr:colOff>9525</xdr:colOff>
      <xdr:row>185</xdr:row>
      <xdr:rowOff>9525</xdr:rowOff>
    </xdr:to>
    <xdr:pic>
      <xdr:nvPicPr>
        <xdr:cNvPr id="3" name="Рисунок 112" descr="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9856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zoomScale="70" zoomScaleNormal="70" zoomScalePageLayoutView="0" workbookViewId="0" topLeftCell="A1">
      <selection activeCell="P8" sqref="P8"/>
    </sheetView>
  </sheetViews>
  <sheetFormatPr defaultColWidth="9.140625" defaultRowHeight="15"/>
  <cols>
    <col min="1" max="1" width="7.7109375" style="30" customWidth="1"/>
    <col min="2" max="2" width="9.57421875" style="7" customWidth="1"/>
    <col min="3" max="4" width="11.7109375" style="7" customWidth="1"/>
    <col min="5" max="5" width="13.7109375" style="7" customWidth="1"/>
    <col min="6" max="6" width="10.8515625" style="7" customWidth="1"/>
    <col min="7" max="7" width="37.421875" style="8" customWidth="1"/>
    <col min="8" max="8" width="18.7109375" style="7" customWidth="1"/>
    <col min="9" max="9" width="11.140625" style="7" customWidth="1"/>
    <col min="10" max="10" width="10.7109375" style="8" customWidth="1"/>
    <col min="11" max="11" width="47.7109375" style="7" customWidth="1"/>
    <col min="12" max="12" width="11.7109375" style="7" customWidth="1"/>
    <col min="13" max="13" width="13.7109375" style="31" customWidth="1"/>
    <col min="14" max="14" width="45.00390625" style="5" customWidth="1"/>
    <col min="15" max="15" width="24.00390625" style="6" customWidth="1"/>
    <col min="16" max="16" width="10.7109375" style="6" customWidth="1"/>
    <col min="17" max="17" width="12.57421875" style="6" customWidth="1"/>
    <col min="18" max="18" width="13.57421875" style="6" customWidth="1"/>
    <col min="19" max="19" width="44.140625" style="6" customWidth="1"/>
    <col min="20" max="20" width="28.7109375" style="0" customWidth="1"/>
    <col min="21" max="21" width="29.00390625" style="0" customWidth="1"/>
    <col min="22" max="22" width="17.8515625" style="0" customWidth="1"/>
    <col min="24" max="24" width="14.8515625" style="0" customWidth="1"/>
  </cols>
  <sheetData>
    <row r="1" spans="1:15" s="2" customFormat="1" ht="38.25" customHeight="1">
      <c r="A1" s="180" t="s">
        <v>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66" customFormat="1" ht="38.25" customHeight="1">
      <c r="A2" s="183" t="s">
        <v>229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5" s="2" customFormat="1" ht="27.75" customHeight="1">
      <c r="A3" s="186" t="s">
        <v>230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spans="1:19" s="92" customFormat="1" ht="30" customHeight="1">
      <c r="A4" s="226" t="s">
        <v>38</v>
      </c>
      <c r="B4" s="226"/>
      <c r="C4" s="226"/>
      <c r="D4" s="226"/>
      <c r="E4" s="206"/>
      <c r="F4" s="206"/>
      <c r="G4" s="77" t="s">
        <v>231</v>
      </c>
      <c r="H4" s="175" t="s">
        <v>399</v>
      </c>
      <c r="I4" s="176"/>
      <c r="J4" s="176"/>
      <c r="K4" s="176"/>
      <c r="L4" s="176"/>
      <c r="M4" s="176"/>
      <c r="N4" s="177"/>
      <c r="O4" s="58"/>
      <c r="P4" s="94"/>
      <c r="Q4" s="4"/>
      <c r="R4" s="4"/>
      <c r="S4" s="4"/>
    </row>
    <row r="5" spans="1:19" s="4" customFormat="1" ht="37.5" customHeight="1">
      <c r="A5" s="17" t="s">
        <v>1</v>
      </c>
      <c r="B5" s="17" t="s">
        <v>22</v>
      </c>
      <c r="C5" s="17" t="s">
        <v>2</v>
      </c>
      <c r="D5" s="17" t="s">
        <v>211</v>
      </c>
      <c r="E5" s="142" t="s">
        <v>23</v>
      </c>
      <c r="F5" s="17" t="s">
        <v>7</v>
      </c>
      <c r="G5" s="17" t="s">
        <v>0</v>
      </c>
      <c r="H5" s="17" t="s">
        <v>6</v>
      </c>
      <c r="I5" s="17" t="s">
        <v>5</v>
      </c>
      <c r="J5" s="17" t="s">
        <v>3</v>
      </c>
      <c r="K5" s="17" t="s">
        <v>14</v>
      </c>
      <c r="L5" s="21" t="s">
        <v>24</v>
      </c>
      <c r="M5" s="17" t="s">
        <v>4</v>
      </c>
      <c r="N5" s="17" t="s">
        <v>9</v>
      </c>
      <c r="O5" s="113" t="s">
        <v>37</v>
      </c>
      <c r="P5" s="5"/>
      <c r="Q5" s="215"/>
      <c r="R5" s="215"/>
      <c r="S5" s="215"/>
    </row>
    <row r="6" spans="1:19" s="1" customFormat="1" ht="47.25" customHeight="1">
      <c r="A6" s="23">
        <v>1</v>
      </c>
      <c r="B6" s="24">
        <v>28</v>
      </c>
      <c r="C6" s="15">
        <v>1</v>
      </c>
      <c r="D6" s="135">
        <v>12</v>
      </c>
      <c r="E6" s="33">
        <f>SUM(M6/I6)</f>
        <v>46.59863945578231</v>
      </c>
      <c r="F6" s="90" t="s">
        <v>103</v>
      </c>
      <c r="G6" s="27" t="s">
        <v>97</v>
      </c>
      <c r="H6" s="9" t="s">
        <v>225</v>
      </c>
      <c r="I6" s="28">
        <v>88.2</v>
      </c>
      <c r="J6" s="76">
        <v>30</v>
      </c>
      <c r="K6" s="102" t="s">
        <v>313</v>
      </c>
      <c r="L6" s="48">
        <v>137</v>
      </c>
      <c r="M6" s="28">
        <f>SUM(J6*L6)</f>
        <v>4110</v>
      </c>
      <c r="N6" s="210" t="s">
        <v>561</v>
      </c>
      <c r="O6" s="144" t="s">
        <v>435</v>
      </c>
      <c r="P6" s="34"/>
      <c r="Q6" s="55"/>
      <c r="R6" s="35"/>
      <c r="S6" s="35"/>
    </row>
    <row r="7" spans="1:24" s="1" customFormat="1" ht="47.25" customHeight="1">
      <c r="A7" s="23">
        <v>2</v>
      </c>
      <c r="B7" s="24">
        <v>79</v>
      </c>
      <c r="C7" s="15">
        <v>2</v>
      </c>
      <c r="D7" s="135">
        <v>10</v>
      </c>
      <c r="E7" s="33">
        <f>SUM(M7/I7)</f>
        <v>18.097447795823665</v>
      </c>
      <c r="F7" s="90" t="s">
        <v>423</v>
      </c>
      <c r="G7" s="27" t="s">
        <v>316</v>
      </c>
      <c r="H7" s="9" t="s">
        <v>404</v>
      </c>
      <c r="I7" s="28">
        <v>86.2</v>
      </c>
      <c r="J7" s="76">
        <v>30</v>
      </c>
      <c r="K7" s="102" t="s">
        <v>308</v>
      </c>
      <c r="L7" s="29">
        <v>52</v>
      </c>
      <c r="M7" s="28">
        <f>SUM(J7*L7)</f>
        <v>1560</v>
      </c>
      <c r="N7" s="10" t="s">
        <v>562</v>
      </c>
      <c r="O7" s="144" t="s">
        <v>309</v>
      </c>
      <c r="P7" s="34"/>
      <c r="Q7" s="55"/>
      <c r="R7" s="35"/>
      <c r="S7" s="35"/>
      <c r="T7" s="91"/>
      <c r="U7" s="91"/>
      <c r="V7" s="91"/>
      <c r="W7" s="91"/>
      <c r="X7" s="91"/>
    </row>
    <row r="8" spans="1:21" s="1" customFormat="1" ht="45" customHeight="1">
      <c r="A8" s="23">
        <v>3</v>
      </c>
      <c r="B8" s="24">
        <v>39</v>
      </c>
      <c r="C8" s="15">
        <v>3</v>
      </c>
      <c r="D8" s="135">
        <v>9</v>
      </c>
      <c r="E8" s="33">
        <f>SUM(M8/I8)</f>
        <v>15.270935960591133</v>
      </c>
      <c r="F8" s="90" t="s">
        <v>217</v>
      </c>
      <c r="G8" s="27" t="s">
        <v>101</v>
      </c>
      <c r="H8" s="9" t="s">
        <v>228</v>
      </c>
      <c r="I8" s="28">
        <v>60.9</v>
      </c>
      <c r="J8" s="65">
        <v>30</v>
      </c>
      <c r="K8" s="102" t="s">
        <v>313</v>
      </c>
      <c r="L8" s="48">
        <v>31</v>
      </c>
      <c r="M8" s="28">
        <f>SUM(J8*L8)</f>
        <v>930</v>
      </c>
      <c r="N8" s="210" t="s">
        <v>561</v>
      </c>
      <c r="O8" s="144" t="s">
        <v>435</v>
      </c>
      <c r="P8" s="89"/>
      <c r="Q8" s="91"/>
      <c r="R8" s="91"/>
      <c r="S8" s="91"/>
      <c r="T8" s="91"/>
      <c r="U8" s="91"/>
    </row>
    <row r="9" spans="1:21" s="1" customFormat="1" ht="45" customHeight="1">
      <c r="A9" s="23">
        <v>4</v>
      </c>
      <c r="B9" s="24">
        <v>66</v>
      </c>
      <c r="C9" s="15">
        <v>4</v>
      </c>
      <c r="D9" s="135">
        <v>8</v>
      </c>
      <c r="E9" s="33">
        <f>SUM(M9/I9)</f>
        <v>13.740458015267176</v>
      </c>
      <c r="F9" s="90" t="s">
        <v>106</v>
      </c>
      <c r="G9" s="95" t="s">
        <v>99</v>
      </c>
      <c r="H9" s="96" t="s">
        <v>405</v>
      </c>
      <c r="I9" s="28">
        <v>65.5</v>
      </c>
      <c r="J9" s="76">
        <v>30</v>
      </c>
      <c r="K9" s="102" t="s">
        <v>313</v>
      </c>
      <c r="L9" s="29">
        <v>30</v>
      </c>
      <c r="M9" s="28">
        <f>SUM(J9*L9)</f>
        <v>900</v>
      </c>
      <c r="N9" s="10" t="s">
        <v>562</v>
      </c>
      <c r="O9" s="144" t="s">
        <v>435</v>
      </c>
      <c r="P9" s="89"/>
      <c r="Q9" s="91"/>
      <c r="R9" s="91"/>
      <c r="S9" s="91"/>
      <c r="T9" s="91"/>
      <c r="U9" s="91"/>
    </row>
    <row r="10" spans="1:19" s="92" customFormat="1" ht="30" customHeight="1">
      <c r="A10" s="226" t="s">
        <v>38</v>
      </c>
      <c r="B10" s="226"/>
      <c r="C10" s="226"/>
      <c r="D10" s="226"/>
      <c r="E10" s="206"/>
      <c r="F10" s="206"/>
      <c r="G10" s="50" t="s">
        <v>43</v>
      </c>
      <c r="H10" s="175" t="s">
        <v>413</v>
      </c>
      <c r="I10" s="176"/>
      <c r="J10" s="176"/>
      <c r="K10" s="176"/>
      <c r="L10" s="176"/>
      <c r="M10" s="176"/>
      <c r="N10" s="177"/>
      <c r="O10" s="58"/>
      <c r="P10" s="94"/>
      <c r="Q10" s="4"/>
      <c r="R10" s="4"/>
      <c r="S10" s="4"/>
    </row>
    <row r="11" spans="1:19" s="4" customFormat="1" ht="37.5" customHeight="1">
      <c r="A11" s="17" t="s">
        <v>1</v>
      </c>
      <c r="B11" s="17" t="s">
        <v>22</v>
      </c>
      <c r="C11" s="17" t="s">
        <v>2</v>
      </c>
      <c r="D11" s="17" t="s">
        <v>211</v>
      </c>
      <c r="E11" s="142" t="s">
        <v>23</v>
      </c>
      <c r="F11" s="17" t="s">
        <v>7</v>
      </c>
      <c r="G11" s="17" t="s">
        <v>0</v>
      </c>
      <c r="H11" s="17" t="s">
        <v>6</v>
      </c>
      <c r="I11" s="17" t="s">
        <v>5</v>
      </c>
      <c r="J11" s="17" t="s">
        <v>3</v>
      </c>
      <c r="K11" s="17" t="s">
        <v>14</v>
      </c>
      <c r="L11" s="21" t="s">
        <v>24</v>
      </c>
      <c r="M11" s="17" t="s">
        <v>4</v>
      </c>
      <c r="N11" s="17" t="s">
        <v>9</v>
      </c>
      <c r="O11" s="113" t="s">
        <v>37</v>
      </c>
      <c r="P11" s="5"/>
      <c r="Q11" s="215"/>
      <c r="R11" s="215"/>
      <c r="S11" s="215"/>
    </row>
    <row r="12" spans="1:21" s="1" customFormat="1" ht="45" customHeight="1">
      <c r="A12" s="23">
        <v>5</v>
      </c>
      <c r="B12" s="24">
        <v>14</v>
      </c>
      <c r="C12" s="15">
        <v>1</v>
      </c>
      <c r="D12" s="135">
        <v>12</v>
      </c>
      <c r="E12" s="33">
        <f aca="true" t="shared" si="0" ref="E12:E17">SUM(M12/I12)</f>
        <v>21.849234393404004</v>
      </c>
      <c r="F12" s="90" t="s">
        <v>105</v>
      </c>
      <c r="G12" s="27" t="s">
        <v>98</v>
      </c>
      <c r="H12" s="9" t="s">
        <v>104</v>
      </c>
      <c r="I12" s="28">
        <v>84.9</v>
      </c>
      <c r="J12" s="37">
        <v>35</v>
      </c>
      <c r="K12" s="102" t="s">
        <v>315</v>
      </c>
      <c r="L12" s="29">
        <v>53</v>
      </c>
      <c r="M12" s="28">
        <f aca="true" t="shared" si="1" ref="M12:M17">SUM(L12*J12)</f>
        <v>1855</v>
      </c>
      <c r="N12" s="57" t="s">
        <v>562</v>
      </c>
      <c r="O12" s="144" t="s">
        <v>435</v>
      </c>
      <c r="P12" s="89"/>
      <c r="Q12" s="91"/>
      <c r="R12" s="91"/>
      <c r="S12" s="91"/>
      <c r="T12" s="91"/>
      <c r="U12" s="91"/>
    </row>
    <row r="13" spans="1:24" s="1" customFormat="1" ht="47.25" customHeight="1">
      <c r="A13" s="23">
        <v>6</v>
      </c>
      <c r="B13" s="24">
        <v>17</v>
      </c>
      <c r="C13" s="15">
        <v>2</v>
      </c>
      <c r="D13" s="135">
        <v>10</v>
      </c>
      <c r="E13" s="33">
        <f t="shared" si="0"/>
        <v>16.203703703703706</v>
      </c>
      <c r="F13" s="90" t="s">
        <v>116</v>
      </c>
      <c r="G13" s="27" t="s">
        <v>91</v>
      </c>
      <c r="H13" s="9" t="s">
        <v>117</v>
      </c>
      <c r="I13" s="28">
        <v>75.6</v>
      </c>
      <c r="J13" s="37">
        <v>35</v>
      </c>
      <c r="K13" s="102" t="s">
        <v>92</v>
      </c>
      <c r="L13" s="48">
        <v>35</v>
      </c>
      <c r="M13" s="28">
        <f t="shared" si="1"/>
        <v>1225</v>
      </c>
      <c r="N13" s="210" t="s">
        <v>561</v>
      </c>
      <c r="O13" s="144" t="s">
        <v>259</v>
      </c>
      <c r="P13" s="89"/>
      <c r="Q13" s="55"/>
      <c r="R13" s="35"/>
      <c r="S13" s="35"/>
      <c r="T13" s="4"/>
      <c r="U13" s="4"/>
      <c r="V13" s="91"/>
      <c r="W13" s="91"/>
      <c r="X13" s="91"/>
    </row>
    <row r="14" spans="1:24" s="1" customFormat="1" ht="47.25" customHeight="1">
      <c r="A14" s="23">
        <v>7</v>
      </c>
      <c r="B14" s="24">
        <v>5</v>
      </c>
      <c r="C14" s="15">
        <v>3</v>
      </c>
      <c r="D14" s="135">
        <v>9</v>
      </c>
      <c r="E14" s="33">
        <f t="shared" si="0"/>
        <v>16.17161716171617</v>
      </c>
      <c r="F14" s="90" t="s">
        <v>215</v>
      </c>
      <c r="G14" s="27" t="s">
        <v>203</v>
      </c>
      <c r="H14" s="9" t="s">
        <v>212</v>
      </c>
      <c r="I14" s="28">
        <v>60.6</v>
      </c>
      <c r="J14" s="37">
        <v>35</v>
      </c>
      <c r="K14" s="102" t="s">
        <v>252</v>
      </c>
      <c r="L14" s="48">
        <v>28</v>
      </c>
      <c r="M14" s="28">
        <f t="shared" si="1"/>
        <v>980</v>
      </c>
      <c r="N14" s="210" t="s">
        <v>563</v>
      </c>
      <c r="O14" s="144" t="s">
        <v>247</v>
      </c>
      <c r="P14" s="34"/>
      <c r="Q14" s="55"/>
      <c r="R14" s="35"/>
      <c r="S14" s="35"/>
      <c r="T14" s="4"/>
      <c r="U14" s="4"/>
      <c r="V14" s="91"/>
      <c r="W14" s="91"/>
      <c r="X14" s="91"/>
    </row>
    <row r="15" spans="1:21" s="1" customFormat="1" ht="45" customHeight="1">
      <c r="A15" s="23">
        <v>8</v>
      </c>
      <c r="B15" s="24">
        <v>24</v>
      </c>
      <c r="C15" s="15">
        <v>4</v>
      </c>
      <c r="D15" s="135">
        <v>8</v>
      </c>
      <c r="E15" s="33">
        <f t="shared" si="0"/>
        <v>10.15267175572519</v>
      </c>
      <c r="F15" s="90" t="s">
        <v>106</v>
      </c>
      <c r="G15" s="95" t="s">
        <v>99</v>
      </c>
      <c r="H15" s="96" t="s">
        <v>405</v>
      </c>
      <c r="I15" s="28">
        <v>65.5</v>
      </c>
      <c r="J15" s="37">
        <v>35</v>
      </c>
      <c r="K15" s="102" t="s">
        <v>313</v>
      </c>
      <c r="L15" s="29">
        <v>19</v>
      </c>
      <c r="M15" s="28">
        <f t="shared" si="1"/>
        <v>665</v>
      </c>
      <c r="N15" s="10" t="s">
        <v>562</v>
      </c>
      <c r="O15" s="144" t="s">
        <v>435</v>
      </c>
      <c r="P15" s="34"/>
      <c r="Q15" s="91"/>
      <c r="R15" s="91"/>
      <c r="S15" s="91"/>
      <c r="T15" s="91"/>
      <c r="U15" s="91"/>
    </row>
    <row r="16" spans="1:21" s="1" customFormat="1" ht="45" customHeight="1">
      <c r="A16" s="23">
        <v>9</v>
      </c>
      <c r="B16" s="24">
        <v>22</v>
      </c>
      <c r="C16" s="15">
        <v>5</v>
      </c>
      <c r="D16" s="135">
        <v>7</v>
      </c>
      <c r="E16" s="33">
        <f t="shared" si="0"/>
        <v>6.045454545454546</v>
      </c>
      <c r="F16" s="90" t="s">
        <v>329</v>
      </c>
      <c r="G16" s="27" t="s">
        <v>327</v>
      </c>
      <c r="H16" s="9" t="s">
        <v>328</v>
      </c>
      <c r="I16" s="28">
        <v>110</v>
      </c>
      <c r="J16" s="37">
        <v>35</v>
      </c>
      <c r="K16" s="78" t="s">
        <v>330</v>
      </c>
      <c r="L16" s="29">
        <v>19</v>
      </c>
      <c r="M16" s="28">
        <f t="shared" si="1"/>
        <v>665</v>
      </c>
      <c r="N16" s="10" t="s">
        <v>562</v>
      </c>
      <c r="O16" s="144" t="s">
        <v>436</v>
      </c>
      <c r="P16" s="34"/>
      <c r="Q16" s="91"/>
      <c r="R16" s="91"/>
      <c r="S16" s="91"/>
      <c r="T16" s="91"/>
      <c r="U16" s="91"/>
    </row>
    <row r="17" spans="1:21" s="1" customFormat="1" ht="45" customHeight="1">
      <c r="A17" s="23">
        <v>10</v>
      </c>
      <c r="B17" s="24">
        <v>62</v>
      </c>
      <c r="C17" s="15">
        <v>6</v>
      </c>
      <c r="D17" s="135">
        <v>6</v>
      </c>
      <c r="E17" s="33">
        <f t="shared" si="0"/>
        <v>0</v>
      </c>
      <c r="F17" s="90" t="s">
        <v>217</v>
      </c>
      <c r="G17" s="27" t="s">
        <v>101</v>
      </c>
      <c r="H17" s="9" t="s">
        <v>228</v>
      </c>
      <c r="I17" s="28">
        <v>60.9</v>
      </c>
      <c r="J17" s="37">
        <v>35</v>
      </c>
      <c r="K17" s="102" t="s">
        <v>313</v>
      </c>
      <c r="L17" s="29">
        <v>0</v>
      </c>
      <c r="M17" s="28">
        <f t="shared" si="1"/>
        <v>0</v>
      </c>
      <c r="N17" s="57" t="s">
        <v>562</v>
      </c>
      <c r="O17" s="144" t="s">
        <v>435</v>
      </c>
      <c r="P17" s="34"/>
      <c r="Q17" s="91"/>
      <c r="R17" s="91"/>
      <c r="S17" s="91"/>
      <c r="T17" s="91"/>
      <c r="U17" s="91"/>
    </row>
    <row r="18" spans="1:19" s="92" customFormat="1" ht="30" customHeight="1">
      <c r="A18" s="226" t="s">
        <v>38</v>
      </c>
      <c r="B18" s="226"/>
      <c r="C18" s="226"/>
      <c r="D18" s="226"/>
      <c r="E18" s="206"/>
      <c r="F18" s="206"/>
      <c r="G18" s="51" t="s">
        <v>45</v>
      </c>
      <c r="H18" s="172" t="s">
        <v>414</v>
      </c>
      <c r="I18" s="173"/>
      <c r="J18" s="173"/>
      <c r="K18" s="173"/>
      <c r="L18" s="173"/>
      <c r="M18" s="173"/>
      <c r="N18" s="174"/>
      <c r="O18" s="58"/>
      <c r="P18" s="94"/>
      <c r="Q18" s="35"/>
      <c r="R18" s="35"/>
      <c r="S18" s="35"/>
    </row>
    <row r="19" spans="1:19" s="4" customFormat="1" ht="37.5" customHeight="1">
      <c r="A19" s="17" t="s">
        <v>1</v>
      </c>
      <c r="B19" s="17" t="s">
        <v>22</v>
      </c>
      <c r="C19" s="17" t="s">
        <v>2</v>
      </c>
      <c r="D19" s="17" t="s">
        <v>211</v>
      </c>
      <c r="E19" s="142" t="s">
        <v>23</v>
      </c>
      <c r="F19" s="17" t="s">
        <v>7</v>
      </c>
      <c r="G19" s="17" t="s">
        <v>0</v>
      </c>
      <c r="H19" s="17" t="s">
        <v>6</v>
      </c>
      <c r="I19" s="17" t="s">
        <v>5</v>
      </c>
      <c r="J19" s="17" t="s">
        <v>3</v>
      </c>
      <c r="K19" s="17" t="s">
        <v>14</v>
      </c>
      <c r="L19" s="21" t="s">
        <v>24</v>
      </c>
      <c r="M19" s="17" t="s">
        <v>4</v>
      </c>
      <c r="N19" s="17" t="s">
        <v>9</v>
      </c>
      <c r="O19" s="113" t="s">
        <v>37</v>
      </c>
      <c r="P19" s="5"/>
      <c r="Q19" s="215"/>
      <c r="R19" s="215"/>
      <c r="S19" s="215"/>
    </row>
    <row r="20" spans="1:20" s="1" customFormat="1" ht="45" customHeight="1">
      <c r="A20" s="23">
        <v>11</v>
      </c>
      <c r="B20" s="24">
        <v>30</v>
      </c>
      <c r="C20" s="15">
        <v>1</v>
      </c>
      <c r="D20" s="135">
        <v>12</v>
      </c>
      <c r="E20" s="33">
        <f>SUM(M20/I20)</f>
        <v>75.78947368421052</v>
      </c>
      <c r="F20" s="90" t="s">
        <v>194</v>
      </c>
      <c r="G20" s="27" t="s">
        <v>192</v>
      </c>
      <c r="H20" s="9" t="s">
        <v>193</v>
      </c>
      <c r="I20" s="28">
        <v>57</v>
      </c>
      <c r="J20" s="36">
        <v>45</v>
      </c>
      <c r="K20" s="102" t="s">
        <v>311</v>
      </c>
      <c r="L20" s="48">
        <v>96</v>
      </c>
      <c r="M20" s="28">
        <f>SUM(L20*J20)</f>
        <v>4320</v>
      </c>
      <c r="N20" s="210" t="s">
        <v>567</v>
      </c>
      <c r="O20" s="144" t="s">
        <v>173</v>
      </c>
      <c r="P20" s="35"/>
      <c r="Q20" s="91"/>
      <c r="R20" s="91"/>
      <c r="S20" s="91"/>
      <c r="T20" s="91"/>
    </row>
    <row r="21" spans="1:24" s="1" customFormat="1" ht="47.25" customHeight="1">
      <c r="A21" s="23">
        <v>12</v>
      </c>
      <c r="B21" s="24">
        <v>43</v>
      </c>
      <c r="C21" s="15">
        <v>2</v>
      </c>
      <c r="D21" s="135">
        <v>10</v>
      </c>
      <c r="E21" s="33">
        <f>SUM(M21/I21)</f>
        <v>61.31386861313868</v>
      </c>
      <c r="F21" s="90" t="s">
        <v>278</v>
      </c>
      <c r="G21" s="27" t="s">
        <v>277</v>
      </c>
      <c r="H21" s="9" t="s">
        <v>279</v>
      </c>
      <c r="I21" s="28">
        <v>82.2</v>
      </c>
      <c r="J21" s="36">
        <v>45</v>
      </c>
      <c r="K21" s="102" t="s">
        <v>275</v>
      </c>
      <c r="L21" s="48">
        <v>112</v>
      </c>
      <c r="M21" s="28">
        <f>SUM(L21*J21)</f>
        <v>5040</v>
      </c>
      <c r="N21" s="210" t="s">
        <v>568</v>
      </c>
      <c r="O21" s="144" t="s">
        <v>426</v>
      </c>
      <c r="P21" s="121" t="s">
        <v>236</v>
      </c>
      <c r="Q21" s="91"/>
      <c r="R21" s="34"/>
      <c r="S21" s="34"/>
      <c r="T21" s="91"/>
      <c r="U21" s="91"/>
      <c r="V21" s="91"/>
      <c r="W21" s="91"/>
      <c r="X21" s="91"/>
    </row>
    <row r="22" spans="1:24" s="1" customFormat="1" ht="47.25" customHeight="1">
      <c r="A22" s="23">
        <v>13</v>
      </c>
      <c r="B22" s="24">
        <v>7</v>
      </c>
      <c r="C22" s="15">
        <v>3</v>
      </c>
      <c r="D22" s="135">
        <v>9</v>
      </c>
      <c r="E22" s="33">
        <f>SUM(M22/I22)</f>
        <v>53.01850048685492</v>
      </c>
      <c r="F22" s="90" t="s">
        <v>90</v>
      </c>
      <c r="G22" s="27" t="s">
        <v>89</v>
      </c>
      <c r="H22" s="9" t="s">
        <v>223</v>
      </c>
      <c r="I22" s="28">
        <v>102.7</v>
      </c>
      <c r="J22" s="36">
        <v>45</v>
      </c>
      <c r="K22" s="102" t="s">
        <v>305</v>
      </c>
      <c r="L22" s="48">
        <v>121</v>
      </c>
      <c r="M22" s="28">
        <f>SUM(L22*J22)</f>
        <v>5445</v>
      </c>
      <c r="N22" s="210" t="s">
        <v>568</v>
      </c>
      <c r="O22" s="144" t="s">
        <v>224</v>
      </c>
      <c r="P22" s="89"/>
      <c r="Q22" s="35"/>
      <c r="R22" s="34"/>
      <c r="S22" s="34"/>
      <c r="T22" s="91"/>
      <c r="U22" s="91"/>
      <c r="V22" s="91"/>
      <c r="W22" s="91"/>
      <c r="X22" s="91"/>
    </row>
    <row r="23" spans="1:21" s="1" customFormat="1" ht="45" customHeight="1">
      <c r="A23" s="23">
        <v>14</v>
      </c>
      <c r="B23" s="24">
        <v>54</v>
      </c>
      <c r="C23" s="15">
        <v>4</v>
      </c>
      <c r="D23" s="135">
        <v>8</v>
      </c>
      <c r="E23" s="33">
        <f>SUM(M23/I23)</f>
        <v>30.724789915966387</v>
      </c>
      <c r="F23" s="90" t="s">
        <v>195</v>
      </c>
      <c r="G23" s="27" t="s">
        <v>177</v>
      </c>
      <c r="H23" s="9" t="s">
        <v>226</v>
      </c>
      <c r="I23" s="28">
        <v>95.2</v>
      </c>
      <c r="J23" s="36">
        <v>45</v>
      </c>
      <c r="K23" s="102" t="s">
        <v>306</v>
      </c>
      <c r="L23" s="48">
        <v>65</v>
      </c>
      <c r="M23" s="28">
        <f>SUM(L23*J23)</f>
        <v>2925</v>
      </c>
      <c r="N23" s="210" t="s">
        <v>569</v>
      </c>
      <c r="O23" s="144" t="s">
        <v>196</v>
      </c>
      <c r="P23" s="89"/>
      <c r="Q23" s="35"/>
      <c r="R23" s="91"/>
      <c r="S23" s="91"/>
      <c r="T23" s="91"/>
      <c r="U23" s="91"/>
    </row>
    <row r="24" spans="1:24" s="1" customFormat="1" ht="47.25" customHeight="1">
      <c r="A24" s="23">
        <v>15</v>
      </c>
      <c r="B24" s="24">
        <v>27</v>
      </c>
      <c r="C24" s="15">
        <v>5</v>
      </c>
      <c r="D24" s="135">
        <v>7</v>
      </c>
      <c r="E24" s="33">
        <f>SUM(M24/I24)</f>
        <v>27.876106194690266</v>
      </c>
      <c r="F24" s="90" t="s">
        <v>422</v>
      </c>
      <c r="G24" s="27" t="s">
        <v>237</v>
      </c>
      <c r="H24" s="9" t="s">
        <v>428</v>
      </c>
      <c r="I24" s="28">
        <v>67.8</v>
      </c>
      <c r="J24" s="36">
        <v>45</v>
      </c>
      <c r="K24" s="102" t="s">
        <v>308</v>
      </c>
      <c r="L24" s="48">
        <v>42</v>
      </c>
      <c r="M24" s="28">
        <f>SUM(L24*J24)</f>
        <v>1890</v>
      </c>
      <c r="N24" s="210" t="s">
        <v>570</v>
      </c>
      <c r="O24" s="144" t="s">
        <v>309</v>
      </c>
      <c r="P24" s="34"/>
      <c r="Q24" s="91"/>
      <c r="R24" s="34"/>
      <c r="S24" s="34"/>
      <c r="T24" s="91"/>
      <c r="U24" s="91"/>
      <c r="V24" s="91"/>
      <c r="W24" s="91"/>
      <c r="X24" s="91"/>
    </row>
    <row r="25" spans="1:19" s="92" customFormat="1" ht="30" customHeight="1">
      <c r="A25" s="226" t="s">
        <v>38</v>
      </c>
      <c r="B25" s="226"/>
      <c r="C25" s="226"/>
      <c r="D25" s="226"/>
      <c r="E25" s="206"/>
      <c r="F25" s="206"/>
      <c r="G25" s="51" t="s">
        <v>45</v>
      </c>
      <c r="H25" s="175" t="s">
        <v>415</v>
      </c>
      <c r="I25" s="176"/>
      <c r="J25" s="176"/>
      <c r="K25" s="176"/>
      <c r="L25" s="176"/>
      <c r="M25" s="176"/>
      <c r="N25" s="177"/>
      <c r="O25" s="58"/>
      <c r="P25" s="94"/>
      <c r="Q25" s="4"/>
      <c r="R25" s="4"/>
      <c r="S25" s="4"/>
    </row>
    <row r="26" spans="1:19" s="4" customFormat="1" ht="37.5" customHeight="1">
      <c r="A26" s="17" t="s">
        <v>1</v>
      </c>
      <c r="B26" s="17" t="s">
        <v>22</v>
      </c>
      <c r="C26" s="17" t="s">
        <v>2</v>
      </c>
      <c r="D26" s="17" t="s">
        <v>211</v>
      </c>
      <c r="E26" s="142" t="s">
        <v>23</v>
      </c>
      <c r="F26" s="17" t="s">
        <v>7</v>
      </c>
      <c r="G26" s="17" t="s">
        <v>0</v>
      </c>
      <c r="H26" s="17" t="s">
        <v>6</v>
      </c>
      <c r="I26" s="17" t="s">
        <v>5</v>
      </c>
      <c r="J26" s="17" t="s">
        <v>3</v>
      </c>
      <c r="K26" s="17" t="s">
        <v>14</v>
      </c>
      <c r="L26" s="21" t="s">
        <v>24</v>
      </c>
      <c r="M26" s="17" t="s">
        <v>4</v>
      </c>
      <c r="N26" s="17" t="s">
        <v>9</v>
      </c>
      <c r="O26" s="113" t="s">
        <v>37</v>
      </c>
      <c r="P26" s="5"/>
      <c r="Q26" s="215"/>
      <c r="R26" s="215"/>
      <c r="S26" s="215"/>
    </row>
    <row r="27" spans="1:24" s="1" customFormat="1" ht="47.25" customHeight="1">
      <c r="A27" s="23">
        <v>16</v>
      </c>
      <c r="B27" s="24">
        <v>51</v>
      </c>
      <c r="C27" s="15">
        <v>1</v>
      </c>
      <c r="D27" s="135">
        <v>12</v>
      </c>
      <c r="E27" s="33">
        <f>SUM(M27/I27)</f>
        <v>30.10204081632653</v>
      </c>
      <c r="F27" s="90" t="s">
        <v>103</v>
      </c>
      <c r="G27" s="27" t="s">
        <v>97</v>
      </c>
      <c r="H27" s="9" t="s">
        <v>225</v>
      </c>
      <c r="I27" s="28">
        <v>88.2</v>
      </c>
      <c r="J27" s="36">
        <v>45</v>
      </c>
      <c r="K27" s="102" t="s">
        <v>313</v>
      </c>
      <c r="L27" s="48">
        <v>59</v>
      </c>
      <c r="M27" s="28">
        <f>SUM(L27*J27)</f>
        <v>2655</v>
      </c>
      <c r="N27" s="210" t="s">
        <v>564</v>
      </c>
      <c r="O27" s="144" t="s">
        <v>435</v>
      </c>
      <c r="P27" s="89"/>
      <c r="Q27" s="35"/>
      <c r="R27" s="34"/>
      <c r="S27" s="34"/>
      <c r="T27" s="91"/>
      <c r="U27" s="91"/>
      <c r="V27" s="91"/>
      <c r="W27" s="91"/>
      <c r="X27" s="91"/>
    </row>
    <row r="28" spans="1:24" s="1" customFormat="1" ht="47.25" customHeight="1">
      <c r="A28" s="23">
        <v>17</v>
      </c>
      <c r="B28" s="24">
        <v>85</v>
      </c>
      <c r="C28" s="15">
        <v>2</v>
      </c>
      <c r="D28" s="135">
        <v>10</v>
      </c>
      <c r="E28" s="33">
        <f>SUM(M28/I28)</f>
        <v>12.190812720848056</v>
      </c>
      <c r="F28" s="90" t="s">
        <v>105</v>
      </c>
      <c r="G28" s="27" t="s">
        <v>98</v>
      </c>
      <c r="H28" s="9" t="s">
        <v>104</v>
      </c>
      <c r="I28" s="28">
        <v>84.9</v>
      </c>
      <c r="J28" s="36">
        <v>45</v>
      </c>
      <c r="K28" s="102" t="s">
        <v>315</v>
      </c>
      <c r="L28" s="29">
        <v>23</v>
      </c>
      <c r="M28" s="28">
        <f>SUM(L28*J28)</f>
        <v>1035</v>
      </c>
      <c r="N28" s="57" t="s">
        <v>562</v>
      </c>
      <c r="O28" s="144" t="s">
        <v>435</v>
      </c>
      <c r="P28" s="89"/>
      <c r="Q28" s="35"/>
      <c r="R28" s="34"/>
      <c r="S28" s="34"/>
      <c r="T28" s="91"/>
      <c r="U28" s="91"/>
      <c r="V28" s="91"/>
      <c r="W28" s="91"/>
      <c r="X28" s="91"/>
    </row>
    <row r="29" spans="1:24" s="1" customFormat="1" ht="47.25" customHeight="1">
      <c r="A29" s="23">
        <v>18</v>
      </c>
      <c r="B29" s="24">
        <v>76</v>
      </c>
      <c r="C29" s="15">
        <v>3</v>
      </c>
      <c r="D29" s="135">
        <v>9</v>
      </c>
      <c r="E29" s="33">
        <f>SUM(M29/I29)</f>
        <v>5.220417633410673</v>
      </c>
      <c r="F29" s="90" t="s">
        <v>423</v>
      </c>
      <c r="G29" s="27" t="s">
        <v>316</v>
      </c>
      <c r="H29" s="9" t="s">
        <v>404</v>
      </c>
      <c r="I29" s="28">
        <v>86.2</v>
      </c>
      <c r="J29" s="36">
        <v>45</v>
      </c>
      <c r="K29" s="102" t="s">
        <v>308</v>
      </c>
      <c r="L29" s="29">
        <v>10</v>
      </c>
      <c r="M29" s="28">
        <f>SUM(L29*J29)</f>
        <v>450</v>
      </c>
      <c r="N29" s="10" t="s">
        <v>562</v>
      </c>
      <c r="O29" s="144" t="s">
        <v>309</v>
      </c>
      <c r="P29" s="89"/>
      <c r="Q29" s="35"/>
      <c r="R29" s="34"/>
      <c r="S29" s="34"/>
      <c r="T29" s="91"/>
      <c r="U29" s="91"/>
      <c r="V29" s="91"/>
      <c r="W29" s="91"/>
      <c r="X29" s="91"/>
    </row>
    <row r="30" spans="1:24" s="1" customFormat="1" ht="47.25" customHeight="1">
      <c r="A30" s="23">
        <v>19</v>
      </c>
      <c r="B30" s="24">
        <v>18</v>
      </c>
      <c r="C30" s="15">
        <v>4</v>
      </c>
      <c r="D30" s="135">
        <v>8</v>
      </c>
      <c r="E30" s="33">
        <f>SUM(M30/I30)</f>
        <v>0</v>
      </c>
      <c r="F30" s="90" t="s">
        <v>329</v>
      </c>
      <c r="G30" s="27" t="s">
        <v>327</v>
      </c>
      <c r="H30" s="9" t="s">
        <v>328</v>
      </c>
      <c r="I30" s="28">
        <v>110</v>
      </c>
      <c r="J30" s="36">
        <v>45</v>
      </c>
      <c r="K30" s="78" t="s">
        <v>330</v>
      </c>
      <c r="L30" s="29">
        <v>0</v>
      </c>
      <c r="M30" s="28">
        <f>SUM(L30*J30)</f>
        <v>0</v>
      </c>
      <c r="N30" s="10" t="s">
        <v>562</v>
      </c>
      <c r="O30" s="144" t="s">
        <v>436</v>
      </c>
      <c r="P30" s="89"/>
      <c r="Q30" s="35"/>
      <c r="R30" s="34"/>
      <c r="S30" s="34"/>
      <c r="T30" s="91"/>
      <c r="U30" s="91"/>
      <c r="V30" s="91"/>
      <c r="W30" s="91"/>
      <c r="X30" s="91"/>
    </row>
    <row r="31" spans="1:19" s="92" customFormat="1" ht="30" customHeight="1">
      <c r="A31" s="226" t="s">
        <v>38</v>
      </c>
      <c r="B31" s="226"/>
      <c r="C31" s="226"/>
      <c r="D31" s="226"/>
      <c r="E31" s="206"/>
      <c r="F31" s="206"/>
      <c r="G31" s="69" t="s">
        <v>40</v>
      </c>
      <c r="H31" s="172" t="s">
        <v>416</v>
      </c>
      <c r="I31" s="173"/>
      <c r="J31" s="173"/>
      <c r="K31" s="173"/>
      <c r="L31" s="173"/>
      <c r="M31" s="173"/>
      <c r="N31" s="174"/>
      <c r="O31" s="58"/>
      <c r="P31" s="94"/>
      <c r="Q31" s="35"/>
      <c r="R31" s="35"/>
      <c r="S31" s="35"/>
    </row>
    <row r="32" spans="1:19" s="4" customFormat="1" ht="37.5" customHeight="1">
      <c r="A32" s="17" t="s">
        <v>1</v>
      </c>
      <c r="B32" s="17" t="s">
        <v>22</v>
      </c>
      <c r="C32" s="17" t="s">
        <v>2</v>
      </c>
      <c r="D32" s="17" t="s">
        <v>211</v>
      </c>
      <c r="E32" s="142" t="s">
        <v>23</v>
      </c>
      <c r="F32" s="17" t="s">
        <v>7</v>
      </c>
      <c r="G32" s="17" t="s">
        <v>0</v>
      </c>
      <c r="H32" s="17" t="s">
        <v>6</v>
      </c>
      <c r="I32" s="17" t="s">
        <v>5</v>
      </c>
      <c r="J32" s="17" t="s">
        <v>3</v>
      </c>
      <c r="K32" s="17" t="s">
        <v>14</v>
      </c>
      <c r="L32" s="21" t="s">
        <v>24</v>
      </c>
      <c r="M32" s="17" t="s">
        <v>4</v>
      </c>
      <c r="N32" s="17" t="s">
        <v>9</v>
      </c>
      <c r="O32" s="113" t="s">
        <v>37</v>
      </c>
      <c r="P32" s="5"/>
      <c r="Q32" s="215"/>
      <c r="R32" s="215"/>
      <c r="S32" s="215"/>
    </row>
    <row r="33" spans="1:21" s="1" customFormat="1" ht="45" customHeight="1">
      <c r="A33" s="23">
        <v>20</v>
      </c>
      <c r="B33" s="24">
        <v>9</v>
      </c>
      <c r="C33" s="15">
        <v>1</v>
      </c>
      <c r="D33" s="135">
        <v>12</v>
      </c>
      <c r="E33" s="33">
        <f aca="true" t="shared" si="2" ref="E33:E39">SUM(M33/I33)</f>
        <v>56.92982456140351</v>
      </c>
      <c r="F33" s="90" t="s">
        <v>194</v>
      </c>
      <c r="G33" s="27" t="s">
        <v>192</v>
      </c>
      <c r="H33" s="9" t="s">
        <v>193</v>
      </c>
      <c r="I33" s="28">
        <v>57</v>
      </c>
      <c r="J33" s="98">
        <v>55</v>
      </c>
      <c r="K33" s="102" t="s">
        <v>311</v>
      </c>
      <c r="L33" s="29">
        <v>59</v>
      </c>
      <c r="M33" s="28">
        <f aca="true" t="shared" si="3" ref="M33:M39">SUM(L33*J33)</f>
        <v>3245</v>
      </c>
      <c r="N33" s="114" t="s">
        <v>575</v>
      </c>
      <c r="O33" s="144" t="s">
        <v>173</v>
      </c>
      <c r="P33" s="89"/>
      <c r="Q33" s="91"/>
      <c r="R33" s="91"/>
      <c r="S33" s="91"/>
      <c r="T33" s="91"/>
      <c r="U33" s="91"/>
    </row>
    <row r="34" spans="1:24" s="1" customFormat="1" ht="47.25" customHeight="1">
      <c r="A34" s="23">
        <v>21</v>
      </c>
      <c r="B34" s="24">
        <v>64</v>
      </c>
      <c r="C34" s="122">
        <v>2</v>
      </c>
      <c r="D34" s="135">
        <v>10</v>
      </c>
      <c r="E34" s="33">
        <f t="shared" si="2"/>
        <v>56.2992125984252</v>
      </c>
      <c r="F34" s="90" t="s">
        <v>274</v>
      </c>
      <c r="G34" s="27" t="s">
        <v>273</v>
      </c>
      <c r="H34" s="9" t="s">
        <v>276</v>
      </c>
      <c r="I34" s="28">
        <v>114.3</v>
      </c>
      <c r="J34" s="98">
        <v>55</v>
      </c>
      <c r="K34" s="102" t="s">
        <v>275</v>
      </c>
      <c r="L34" s="48">
        <v>117</v>
      </c>
      <c r="M34" s="28">
        <f t="shared" si="3"/>
        <v>6435</v>
      </c>
      <c r="N34" s="114" t="s">
        <v>579</v>
      </c>
      <c r="O34" s="144" t="s">
        <v>426</v>
      </c>
      <c r="P34" s="34"/>
      <c r="Q34" s="42"/>
      <c r="R34" s="34"/>
      <c r="S34" s="34"/>
      <c r="T34" s="91"/>
      <c r="U34" s="91"/>
      <c r="V34" s="91"/>
      <c r="W34" s="91"/>
      <c r="X34" s="91"/>
    </row>
    <row r="35" spans="1:24" s="1" customFormat="1" ht="47.25" customHeight="1">
      <c r="A35" s="23">
        <v>22</v>
      </c>
      <c r="B35" s="24">
        <v>47</v>
      </c>
      <c r="C35" s="15">
        <v>3</v>
      </c>
      <c r="D35" s="135">
        <v>9</v>
      </c>
      <c r="E35" s="33">
        <f t="shared" si="2"/>
        <v>53.5279805352798</v>
      </c>
      <c r="F35" s="90" t="s">
        <v>278</v>
      </c>
      <c r="G35" s="27" t="s">
        <v>277</v>
      </c>
      <c r="H35" s="9" t="s">
        <v>279</v>
      </c>
      <c r="I35" s="28">
        <v>82.2</v>
      </c>
      <c r="J35" s="98">
        <v>55</v>
      </c>
      <c r="K35" s="102" t="s">
        <v>275</v>
      </c>
      <c r="L35" s="48">
        <v>80</v>
      </c>
      <c r="M35" s="28">
        <f t="shared" si="3"/>
        <v>4400</v>
      </c>
      <c r="N35" s="114" t="s">
        <v>578</v>
      </c>
      <c r="O35" s="144" t="s">
        <v>426</v>
      </c>
      <c r="P35" s="34"/>
      <c r="Q35" s="35"/>
      <c r="R35" s="34"/>
      <c r="S35" s="34"/>
      <c r="T35" s="91"/>
      <c r="U35" s="91"/>
      <c r="V35" s="91"/>
      <c r="W35" s="91"/>
      <c r="X35" s="91"/>
    </row>
    <row r="36" spans="1:21" s="1" customFormat="1" ht="45" customHeight="1">
      <c r="A36" s="23">
        <v>23</v>
      </c>
      <c r="B36" s="24">
        <v>67</v>
      </c>
      <c r="C36" s="15">
        <v>4</v>
      </c>
      <c r="D36" s="135">
        <v>8</v>
      </c>
      <c r="E36" s="33">
        <f t="shared" si="2"/>
        <v>42.94294294294295</v>
      </c>
      <c r="F36" s="97" t="s">
        <v>187</v>
      </c>
      <c r="G36" s="123" t="s">
        <v>185</v>
      </c>
      <c r="H36" s="96" t="s">
        <v>186</v>
      </c>
      <c r="I36" s="28">
        <v>66.6</v>
      </c>
      <c r="J36" s="98">
        <v>55</v>
      </c>
      <c r="K36" s="102" t="s">
        <v>306</v>
      </c>
      <c r="L36" s="29">
        <v>52</v>
      </c>
      <c r="M36" s="28">
        <f t="shared" si="3"/>
        <v>2860</v>
      </c>
      <c r="N36" s="114" t="s">
        <v>576</v>
      </c>
      <c r="O36" s="144" t="s">
        <v>176</v>
      </c>
      <c r="P36" s="89"/>
      <c r="Q36" s="91"/>
      <c r="R36" s="91"/>
      <c r="S36" s="91"/>
      <c r="T36" s="91"/>
      <c r="U36" s="91"/>
    </row>
    <row r="37" spans="1:21" s="1" customFormat="1" ht="45" customHeight="1">
      <c r="A37" s="23">
        <v>24</v>
      </c>
      <c r="B37" s="24">
        <v>88</v>
      </c>
      <c r="C37" s="15">
        <v>5</v>
      </c>
      <c r="D37" s="135">
        <v>7</v>
      </c>
      <c r="E37" s="33">
        <f t="shared" si="2"/>
        <v>37.37322515212982</v>
      </c>
      <c r="F37" s="90" t="s">
        <v>77</v>
      </c>
      <c r="G37" s="123" t="s">
        <v>75</v>
      </c>
      <c r="H37" s="96" t="s">
        <v>76</v>
      </c>
      <c r="I37" s="28">
        <v>98.6</v>
      </c>
      <c r="J37" s="98">
        <v>55</v>
      </c>
      <c r="K37" s="78" t="s">
        <v>591</v>
      </c>
      <c r="L37" s="29">
        <v>67</v>
      </c>
      <c r="M37" s="28">
        <f t="shared" si="3"/>
        <v>3685</v>
      </c>
      <c r="N37" s="114" t="s">
        <v>577</v>
      </c>
      <c r="O37" s="144" t="s">
        <v>436</v>
      </c>
      <c r="P37" s="34"/>
      <c r="Q37" s="91"/>
      <c r="R37" s="91"/>
      <c r="S37" s="91"/>
      <c r="T37" s="91"/>
      <c r="U37" s="91"/>
    </row>
    <row r="38" spans="1:24" s="1" customFormat="1" ht="47.25" customHeight="1">
      <c r="A38" s="23">
        <v>25</v>
      </c>
      <c r="B38" s="24">
        <v>90</v>
      </c>
      <c r="C38" s="15">
        <v>6</v>
      </c>
      <c r="D38" s="135">
        <v>6</v>
      </c>
      <c r="E38" s="33">
        <f t="shared" si="2"/>
        <v>24.264705882352942</v>
      </c>
      <c r="F38" s="90" t="s">
        <v>195</v>
      </c>
      <c r="G38" s="27" t="s">
        <v>177</v>
      </c>
      <c r="H38" s="9" t="s">
        <v>226</v>
      </c>
      <c r="I38" s="28">
        <v>95.2</v>
      </c>
      <c r="J38" s="98">
        <v>55</v>
      </c>
      <c r="K38" s="102" t="s">
        <v>306</v>
      </c>
      <c r="L38" s="48">
        <v>42</v>
      </c>
      <c r="M38" s="28">
        <f t="shared" si="3"/>
        <v>2310</v>
      </c>
      <c r="N38" s="114" t="s">
        <v>580</v>
      </c>
      <c r="O38" s="144" t="s">
        <v>196</v>
      </c>
      <c r="P38" s="89"/>
      <c r="Q38" s="35"/>
      <c r="R38" s="34"/>
      <c r="S38" s="34"/>
      <c r="T38" s="91"/>
      <c r="U38" s="91"/>
      <c r="V38" s="91"/>
      <c r="W38" s="91"/>
      <c r="X38" s="91"/>
    </row>
    <row r="39" spans="1:24" s="1" customFormat="1" ht="47.25" customHeight="1">
      <c r="A39" s="23">
        <v>26</v>
      </c>
      <c r="B39" s="24">
        <v>81</v>
      </c>
      <c r="C39" s="15">
        <v>7</v>
      </c>
      <c r="D39" s="135">
        <v>5</v>
      </c>
      <c r="E39" s="33">
        <f t="shared" si="2"/>
        <v>15.608108108108109</v>
      </c>
      <c r="F39" s="90" t="s">
        <v>182</v>
      </c>
      <c r="G39" s="27" t="s">
        <v>175</v>
      </c>
      <c r="H39" s="9" t="s">
        <v>181</v>
      </c>
      <c r="I39" s="28">
        <v>74</v>
      </c>
      <c r="J39" s="98">
        <v>55</v>
      </c>
      <c r="K39" s="102" t="s">
        <v>306</v>
      </c>
      <c r="L39" s="29">
        <v>21</v>
      </c>
      <c r="M39" s="28">
        <f t="shared" si="3"/>
        <v>1155</v>
      </c>
      <c r="N39" s="114" t="s">
        <v>562</v>
      </c>
      <c r="O39" s="144" t="s">
        <v>183</v>
      </c>
      <c r="P39" s="89"/>
      <c r="Q39" s="35"/>
      <c r="R39" s="34"/>
      <c r="S39" s="34"/>
      <c r="T39" s="91"/>
      <c r="U39" s="91"/>
      <c r="V39" s="91"/>
      <c r="W39" s="91"/>
      <c r="X39" s="91"/>
    </row>
    <row r="40" spans="1:19" s="92" customFormat="1" ht="30" customHeight="1">
      <c r="A40" s="226" t="s">
        <v>38</v>
      </c>
      <c r="B40" s="226"/>
      <c r="C40" s="226"/>
      <c r="D40" s="226"/>
      <c r="E40" s="206"/>
      <c r="F40" s="206"/>
      <c r="G40" s="69" t="s">
        <v>40</v>
      </c>
      <c r="H40" s="172" t="s">
        <v>417</v>
      </c>
      <c r="I40" s="173"/>
      <c r="J40" s="173"/>
      <c r="K40" s="173"/>
      <c r="L40" s="173"/>
      <c r="M40" s="173"/>
      <c r="N40" s="174"/>
      <c r="O40" s="58"/>
      <c r="P40" s="94"/>
      <c r="Q40" s="35"/>
      <c r="R40" s="35"/>
      <c r="S40" s="35"/>
    </row>
    <row r="41" spans="1:19" s="4" customFormat="1" ht="37.5" customHeight="1">
      <c r="A41" s="17" t="s">
        <v>1</v>
      </c>
      <c r="B41" s="17" t="s">
        <v>22</v>
      </c>
      <c r="C41" s="17" t="s">
        <v>2</v>
      </c>
      <c r="D41" s="17" t="s">
        <v>211</v>
      </c>
      <c r="E41" s="142" t="s">
        <v>23</v>
      </c>
      <c r="F41" s="17" t="s">
        <v>7</v>
      </c>
      <c r="G41" s="17" t="s">
        <v>0</v>
      </c>
      <c r="H41" s="17" t="s">
        <v>6</v>
      </c>
      <c r="I41" s="17" t="s">
        <v>5</v>
      </c>
      <c r="J41" s="17" t="s">
        <v>3</v>
      </c>
      <c r="K41" s="17" t="s">
        <v>14</v>
      </c>
      <c r="L41" s="21" t="s">
        <v>24</v>
      </c>
      <c r="M41" s="17" t="s">
        <v>4</v>
      </c>
      <c r="N41" s="17" t="s">
        <v>9</v>
      </c>
      <c r="O41" s="113" t="s">
        <v>37</v>
      </c>
      <c r="P41" s="5"/>
      <c r="Q41" s="215"/>
      <c r="R41" s="215"/>
      <c r="S41" s="215"/>
    </row>
    <row r="42" spans="1:21" s="1" customFormat="1" ht="45" customHeight="1">
      <c r="A42" s="23">
        <v>27</v>
      </c>
      <c r="B42" s="24">
        <v>16</v>
      </c>
      <c r="C42" s="15">
        <v>1</v>
      </c>
      <c r="D42" s="135">
        <v>12</v>
      </c>
      <c r="E42" s="33">
        <f>SUM(M42/I42)</f>
        <v>74.06666666666666</v>
      </c>
      <c r="F42" s="90" t="s">
        <v>15</v>
      </c>
      <c r="G42" s="27" t="s">
        <v>47</v>
      </c>
      <c r="H42" s="9" t="s">
        <v>585</v>
      </c>
      <c r="I42" s="28">
        <v>75</v>
      </c>
      <c r="J42" s="98">
        <v>55</v>
      </c>
      <c r="K42" s="102" t="s">
        <v>13</v>
      </c>
      <c r="L42" s="48">
        <v>101</v>
      </c>
      <c r="M42" s="28">
        <f>SUM(L42*J42)</f>
        <v>5555</v>
      </c>
      <c r="N42" s="210" t="s">
        <v>583</v>
      </c>
      <c r="O42" s="144" t="s">
        <v>21</v>
      </c>
      <c r="P42" s="89"/>
      <c r="Q42" s="82"/>
      <c r="R42" s="91"/>
      <c r="S42" s="91"/>
      <c r="T42" s="91"/>
      <c r="U42" s="91"/>
    </row>
    <row r="43" spans="1:24" s="1" customFormat="1" ht="47.25" customHeight="1">
      <c r="A43" s="23">
        <v>28</v>
      </c>
      <c r="B43" s="24">
        <v>67</v>
      </c>
      <c r="C43" s="15">
        <v>2</v>
      </c>
      <c r="D43" s="135">
        <v>10</v>
      </c>
      <c r="E43" s="33">
        <f>SUM(M43/I43)</f>
        <v>42.94294294294295</v>
      </c>
      <c r="F43" s="90" t="s">
        <v>187</v>
      </c>
      <c r="G43" s="123" t="s">
        <v>185</v>
      </c>
      <c r="H43" s="96" t="s">
        <v>186</v>
      </c>
      <c r="I43" s="28">
        <v>66.6</v>
      </c>
      <c r="J43" s="98">
        <v>55</v>
      </c>
      <c r="K43" s="102" t="s">
        <v>306</v>
      </c>
      <c r="L43" s="29">
        <v>52</v>
      </c>
      <c r="M43" s="28">
        <f>SUM(L43*J43)</f>
        <v>2860</v>
      </c>
      <c r="N43" s="10" t="s">
        <v>576</v>
      </c>
      <c r="O43" s="144" t="s">
        <v>176</v>
      </c>
      <c r="P43" s="89"/>
      <c r="Q43" s="42"/>
      <c r="R43" s="34"/>
      <c r="S43" s="34"/>
      <c r="T43" s="91"/>
      <c r="U43" s="91"/>
      <c r="V43" s="91"/>
      <c r="W43" s="91"/>
      <c r="X43" s="91"/>
    </row>
    <row r="44" spans="1:24" s="1" customFormat="1" ht="47.25" customHeight="1">
      <c r="A44" s="23">
        <v>29</v>
      </c>
      <c r="B44" s="24">
        <v>84</v>
      </c>
      <c r="C44" s="15">
        <v>3</v>
      </c>
      <c r="D44" s="135">
        <v>9</v>
      </c>
      <c r="E44" s="33">
        <f>SUM(M44/I44)</f>
        <v>37.99654576856649</v>
      </c>
      <c r="F44" s="90" t="s">
        <v>421</v>
      </c>
      <c r="G44" s="27" t="s">
        <v>238</v>
      </c>
      <c r="H44" s="9" t="s">
        <v>586</v>
      </c>
      <c r="I44" s="28">
        <v>57.9</v>
      </c>
      <c r="J44" s="98">
        <v>55</v>
      </c>
      <c r="K44" s="102" t="s">
        <v>308</v>
      </c>
      <c r="L44" s="48">
        <v>40</v>
      </c>
      <c r="M44" s="28">
        <f>SUM(L44*J44)</f>
        <v>2200</v>
      </c>
      <c r="N44" s="114" t="s">
        <v>584</v>
      </c>
      <c r="O44" s="144" t="s">
        <v>309</v>
      </c>
      <c r="P44" s="34"/>
      <c r="Q44" s="42"/>
      <c r="R44" s="34"/>
      <c r="S44" s="34"/>
      <c r="T44" s="91"/>
      <c r="U44" s="91"/>
      <c r="V44" s="91"/>
      <c r="W44" s="91"/>
      <c r="X44" s="91"/>
    </row>
    <row r="45" spans="1:24" s="1" customFormat="1" ht="47.25" customHeight="1">
      <c r="A45" s="23">
        <v>30</v>
      </c>
      <c r="B45" s="24">
        <v>81</v>
      </c>
      <c r="C45" s="15">
        <v>4</v>
      </c>
      <c r="D45" s="135">
        <v>8</v>
      </c>
      <c r="E45" s="33">
        <f>SUM(M45/I45)</f>
        <v>15.608108108108109</v>
      </c>
      <c r="F45" s="90" t="s">
        <v>182</v>
      </c>
      <c r="G45" s="27" t="s">
        <v>175</v>
      </c>
      <c r="H45" s="9" t="s">
        <v>181</v>
      </c>
      <c r="I45" s="28">
        <v>74</v>
      </c>
      <c r="J45" s="98">
        <v>55</v>
      </c>
      <c r="K45" s="102" t="s">
        <v>306</v>
      </c>
      <c r="L45" s="29">
        <v>21</v>
      </c>
      <c r="M45" s="28">
        <f>SUM(L45*J45)</f>
        <v>1155</v>
      </c>
      <c r="N45" s="10" t="s">
        <v>562</v>
      </c>
      <c r="O45" s="144" t="s">
        <v>183</v>
      </c>
      <c r="P45" s="89"/>
      <c r="Q45" s="35"/>
      <c r="R45" s="34"/>
      <c r="S45" s="34"/>
      <c r="T45" s="91"/>
      <c r="U45" s="91"/>
      <c r="V45" s="91"/>
      <c r="W45" s="91"/>
      <c r="X45" s="91"/>
    </row>
    <row r="46" spans="1:19" s="92" customFormat="1" ht="30" customHeight="1">
      <c r="A46" s="226" t="s">
        <v>38</v>
      </c>
      <c r="B46" s="226"/>
      <c r="C46" s="226"/>
      <c r="D46" s="226"/>
      <c r="E46" s="206"/>
      <c r="F46" s="206"/>
      <c r="G46" s="69" t="s">
        <v>40</v>
      </c>
      <c r="H46" s="172" t="s">
        <v>418</v>
      </c>
      <c r="I46" s="173"/>
      <c r="J46" s="173"/>
      <c r="K46" s="173"/>
      <c r="L46" s="173"/>
      <c r="M46" s="173"/>
      <c r="N46" s="174"/>
      <c r="O46" s="58"/>
      <c r="P46" s="94"/>
      <c r="Q46" s="35"/>
      <c r="R46" s="35"/>
      <c r="S46" s="35"/>
    </row>
    <row r="47" spans="1:19" s="4" customFormat="1" ht="37.5" customHeight="1">
      <c r="A47" s="17" t="s">
        <v>1</v>
      </c>
      <c r="B47" s="17" t="s">
        <v>22</v>
      </c>
      <c r="C47" s="17" t="s">
        <v>2</v>
      </c>
      <c r="D47" s="17" t="s">
        <v>211</v>
      </c>
      <c r="E47" s="142" t="s">
        <v>23</v>
      </c>
      <c r="F47" s="17" t="s">
        <v>7</v>
      </c>
      <c r="G47" s="17" t="s">
        <v>0</v>
      </c>
      <c r="H47" s="17" t="s">
        <v>6</v>
      </c>
      <c r="I47" s="17" t="s">
        <v>5</v>
      </c>
      <c r="J47" s="17" t="s">
        <v>3</v>
      </c>
      <c r="K47" s="17" t="s">
        <v>14</v>
      </c>
      <c r="L47" s="21" t="s">
        <v>24</v>
      </c>
      <c r="M47" s="17" t="s">
        <v>4</v>
      </c>
      <c r="N47" s="17" t="s">
        <v>9</v>
      </c>
      <c r="O47" s="113" t="s">
        <v>37</v>
      </c>
      <c r="P47" s="5"/>
      <c r="Q47" s="215"/>
      <c r="R47" s="215"/>
      <c r="S47" s="215"/>
    </row>
    <row r="48" spans="1:24" s="1" customFormat="1" ht="47.25" customHeight="1">
      <c r="A48" s="23">
        <v>31</v>
      </c>
      <c r="B48" s="24">
        <v>66</v>
      </c>
      <c r="C48" s="15">
        <v>1</v>
      </c>
      <c r="D48" s="135">
        <v>12</v>
      </c>
      <c r="E48" s="33">
        <f>SUM(M48/I48)</f>
        <v>54.294871794871796</v>
      </c>
      <c r="F48" s="90" t="s">
        <v>190</v>
      </c>
      <c r="G48" s="27" t="s">
        <v>178</v>
      </c>
      <c r="H48" s="9" t="s">
        <v>191</v>
      </c>
      <c r="I48" s="28">
        <v>78</v>
      </c>
      <c r="J48" s="98">
        <v>55</v>
      </c>
      <c r="K48" s="102" t="s">
        <v>349</v>
      </c>
      <c r="L48" s="29">
        <v>77</v>
      </c>
      <c r="M48" s="28">
        <f>SUM(L48*J48)</f>
        <v>4235</v>
      </c>
      <c r="N48" s="214" t="s">
        <v>587</v>
      </c>
      <c r="O48" s="144" t="s">
        <v>593</v>
      </c>
      <c r="P48" s="89"/>
      <c r="Q48" s="35"/>
      <c r="R48" s="34"/>
      <c r="S48" s="34"/>
      <c r="T48" s="91"/>
      <c r="U48" s="91"/>
      <c r="V48" s="91"/>
      <c r="W48" s="91"/>
      <c r="X48" s="91"/>
    </row>
    <row r="49" spans="1:24" s="1" customFormat="1" ht="47.25" customHeight="1">
      <c r="A49" s="23">
        <v>32</v>
      </c>
      <c r="B49" s="24">
        <v>45</v>
      </c>
      <c r="C49" s="15">
        <v>2</v>
      </c>
      <c r="D49" s="135">
        <v>10</v>
      </c>
      <c r="E49" s="33">
        <f>SUM(M49/I49)</f>
        <v>49.84193888303477</v>
      </c>
      <c r="F49" s="90" t="s">
        <v>189</v>
      </c>
      <c r="G49" s="27" t="s">
        <v>174</v>
      </c>
      <c r="H49" s="9" t="s">
        <v>188</v>
      </c>
      <c r="I49" s="28">
        <v>94.9</v>
      </c>
      <c r="J49" s="98">
        <v>55</v>
      </c>
      <c r="K49" s="102" t="s">
        <v>350</v>
      </c>
      <c r="L49" s="29">
        <v>86</v>
      </c>
      <c r="M49" s="28">
        <f>SUM(L49*J49)</f>
        <v>4730</v>
      </c>
      <c r="N49" s="10" t="s">
        <v>575</v>
      </c>
      <c r="O49" s="144" t="s">
        <v>435</v>
      </c>
      <c r="P49" s="89"/>
      <c r="Q49" s="35"/>
      <c r="R49" s="34"/>
      <c r="S49" s="34"/>
      <c r="T49" s="91"/>
      <c r="U49" s="91"/>
      <c r="V49" s="91"/>
      <c r="W49" s="91"/>
      <c r="X49" s="91"/>
    </row>
    <row r="50" spans="1:24" s="1" customFormat="1" ht="47.25" customHeight="1">
      <c r="A50" s="23">
        <v>33</v>
      </c>
      <c r="B50" s="24">
        <v>51</v>
      </c>
      <c r="C50" s="15">
        <v>3</v>
      </c>
      <c r="D50" s="135">
        <v>9</v>
      </c>
      <c r="E50" s="33">
        <f>SUM(M50/I50)</f>
        <v>40.165530671859784</v>
      </c>
      <c r="F50" s="90" t="s">
        <v>90</v>
      </c>
      <c r="G50" s="27" t="s">
        <v>89</v>
      </c>
      <c r="H50" s="9" t="s">
        <v>223</v>
      </c>
      <c r="I50" s="28">
        <v>102.7</v>
      </c>
      <c r="J50" s="98">
        <v>55</v>
      </c>
      <c r="K50" s="102" t="s">
        <v>305</v>
      </c>
      <c r="L50" s="29">
        <v>75</v>
      </c>
      <c r="M50" s="28">
        <f>SUM(L50*J50)</f>
        <v>4125</v>
      </c>
      <c r="N50" s="10" t="s">
        <v>576</v>
      </c>
      <c r="O50" s="144" t="s">
        <v>224</v>
      </c>
      <c r="P50" s="89"/>
      <c r="Q50" s="35"/>
      <c r="R50" s="34"/>
      <c r="S50" s="34"/>
      <c r="T50" s="91"/>
      <c r="U50" s="91"/>
      <c r="V50" s="91"/>
      <c r="W50" s="91"/>
      <c r="X50" s="91"/>
    </row>
    <row r="51" spans="1:24" s="1" customFormat="1" ht="47.25" customHeight="1">
      <c r="A51" s="23">
        <v>34</v>
      </c>
      <c r="B51" s="24">
        <v>28</v>
      </c>
      <c r="C51" s="15">
        <v>4</v>
      </c>
      <c r="D51" s="135">
        <v>8</v>
      </c>
      <c r="E51" s="33">
        <f>SUM(M51/I51)</f>
        <v>34.54106280193237</v>
      </c>
      <c r="F51" s="90" t="s">
        <v>425</v>
      </c>
      <c r="G51" s="27" t="s">
        <v>239</v>
      </c>
      <c r="H51" s="9" t="s">
        <v>314</v>
      </c>
      <c r="I51" s="28">
        <v>82.8</v>
      </c>
      <c r="J51" s="98">
        <v>55</v>
      </c>
      <c r="K51" s="102" t="s">
        <v>313</v>
      </c>
      <c r="L51" s="29">
        <v>52</v>
      </c>
      <c r="M51" s="28">
        <f>SUM(L51*J51)</f>
        <v>2860</v>
      </c>
      <c r="N51" s="10" t="s">
        <v>577</v>
      </c>
      <c r="O51" s="144" t="s">
        <v>435</v>
      </c>
      <c r="P51" s="89"/>
      <c r="Q51" s="35"/>
      <c r="R51" s="34"/>
      <c r="S51" s="34"/>
      <c r="T51" s="91"/>
      <c r="U51" s="91"/>
      <c r="V51" s="91"/>
      <c r="W51" s="91"/>
      <c r="X51" s="91"/>
    </row>
    <row r="52" spans="1:19" s="92" customFormat="1" ht="30" customHeight="1">
      <c r="A52" s="226" t="s">
        <v>38</v>
      </c>
      <c r="B52" s="226"/>
      <c r="C52" s="226"/>
      <c r="D52" s="226"/>
      <c r="E52" s="206"/>
      <c r="F52" s="206"/>
      <c r="G52" s="52" t="s">
        <v>41</v>
      </c>
      <c r="H52" s="167" t="s">
        <v>419</v>
      </c>
      <c r="I52" s="168"/>
      <c r="J52" s="168"/>
      <c r="K52" s="168"/>
      <c r="L52" s="168"/>
      <c r="M52" s="168"/>
      <c r="N52" s="168"/>
      <c r="O52" s="166"/>
      <c r="P52" s="94"/>
      <c r="Q52" s="35"/>
      <c r="R52" s="4"/>
      <c r="S52" s="4"/>
    </row>
    <row r="53" spans="1:19" s="4" customFormat="1" ht="37.5" customHeight="1">
      <c r="A53" s="17" t="s">
        <v>1</v>
      </c>
      <c r="B53" s="17" t="s">
        <v>22</v>
      </c>
      <c r="C53" s="17" t="s">
        <v>2</v>
      </c>
      <c r="D53" s="17" t="s">
        <v>211</v>
      </c>
      <c r="E53" s="142" t="s">
        <v>23</v>
      </c>
      <c r="F53" s="17" t="s">
        <v>7</v>
      </c>
      <c r="G53" s="17" t="s">
        <v>0</v>
      </c>
      <c r="H53" s="17" t="s">
        <v>6</v>
      </c>
      <c r="I53" s="17" t="s">
        <v>5</v>
      </c>
      <c r="J53" s="17" t="s">
        <v>3</v>
      </c>
      <c r="K53" s="17" t="s">
        <v>14</v>
      </c>
      <c r="L53" s="21" t="s">
        <v>24</v>
      </c>
      <c r="M53" s="17" t="s">
        <v>4</v>
      </c>
      <c r="N53" s="17" t="s">
        <v>9</v>
      </c>
      <c r="O53" s="113" t="s">
        <v>37</v>
      </c>
      <c r="P53" s="5"/>
      <c r="Q53" s="215"/>
      <c r="R53" s="215"/>
      <c r="S53" s="215"/>
    </row>
    <row r="54" spans="1:24" s="1" customFormat="1" ht="51" customHeight="1">
      <c r="A54" s="23">
        <v>35</v>
      </c>
      <c r="B54" s="24">
        <v>8</v>
      </c>
      <c r="C54" s="15">
        <v>1</v>
      </c>
      <c r="D54" s="135">
        <v>12</v>
      </c>
      <c r="E54" s="33">
        <f aca="true" t="shared" si="4" ref="E54:E59">SUM(M54/I54)</f>
        <v>60</v>
      </c>
      <c r="F54" s="90" t="s">
        <v>15</v>
      </c>
      <c r="G54" s="27" t="s">
        <v>47</v>
      </c>
      <c r="H54" s="9" t="s">
        <v>232</v>
      </c>
      <c r="I54" s="28">
        <v>75</v>
      </c>
      <c r="J54" s="61">
        <v>75</v>
      </c>
      <c r="K54" s="102" t="s">
        <v>213</v>
      </c>
      <c r="L54" s="48">
        <v>60</v>
      </c>
      <c r="M54" s="28">
        <f>SUM(L54*J54)</f>
        <v>4500</v>
      </c>
      <c r="N54" s="210" t="s">
        <v>590</v>
      </c>
      <c r="O54" s="144" t="s">
        <v>21</v>
      </c>
      <c r="P54" s="89"/>
      <c r="Q54" s="35"/>
      <c r="R54" s="34"/>
      <c r="S54" s="34"/>
      <c r="T54" s="91"/>
      <c r="U54" s="91"/>
      <c r="V54" s="91"/>
      <c r="W54" s="91"/>
      <c r="X54" s="91"/>
    </row>
    <row r="55" spans="1:24" s="1" customFormat="1" ht="47.25" customHeight="1">
      <c r="A55" s="23">
        <v>36</v>
      </c>
      <c r="B55" s="24">
        <v>22</v>
      </c>
      <c r="C55" s="15">
        <v>2</v>
      </c>
      <c r="D55" s="135">
        <v>10</v>
      </c>
      <c r="E55" s="33">
        <f t="shared" si="4"/>
        <v>33.46855983772819</v>
      </c>
      <c r="F55" s="90" t="s">
        <v>77</v>
      </c>
      <c r="G55" s="95" t="s">
        <v>75</v>
      </c>
      <c r="H55" s="96" t="s">
        <v>76</v>
      </c>
      <c r="I55" s="28">
        <v>98.6</v>
      </c>
      <c r="J55" s="61">
        <v>75</v>
      </c>
      <c r="K55" s="78" t="s">
        <v>591</v>
      </c>
      <c r="L55" s="29">
        <v>44</v>
      </c>
      <c r="M55" s="28">
        <f>SUM(L55*J55)</f>
        <v>3300</v>
      </c>
      <c r="N55" s="10" t="s">
        <v>577</v>
      </c>
      <c r="O55" s="144" t="s">
        <v>436</v>
      </c>
      <c r="P55" s="34"/>
      <c r="Q55" s="94"/>
      <c r="R55" s="34"/>
      <c r="S55" s="34"/>
      <c r="T55" s="91"/>
      <c r="U55" s="91"/>
      <c r="V55" s="91"/>
      <c r="W55" s="91"/>
      <c r="X55" s="91"/>
    </row>
    <row r="56" spans="1:21" s="1" customFormat="1" ht="45" customHeight="1">
      <c r="A56" s="23">
        <v>37</v>
      </c>
      <c r="B56" s="24">
        <v>46</v>
      </c>
      <c r="C56" s="15">
        <v>3</v>
      </c>
      <c r="D56" s="135">
        <v>9</v>
      </c>
      <c r="E56" s="33">
        <f t="shared" si="4"/>
        <v>32.03517587939699</v>
      </c>
      <c r="F56" s="90" t="s">
        <v>184</v>
      </c>
      <c r="G56" s="27" t="s">
        <v>407</v>
      </c>
      <c r="H56" s="9" t="s">
        <v>427</v>
      </c>
      <c r="I56" s="28">
        <v>79.6</v>
      </c>
      <c r="J56" s="61">
        <v>75</v>
      </c>
      <c r="K56" s="102" t="s">
        <v>312</v>
      </c>
      <c r="L56" s="29">
        <v>34</v>
      </c>
      <c r="M56" s="28">
        <f>SUM(L56*J56)</f>
        <v>2550</v>
      </c>
      <c r="N56" s="10" t="s">
        <v>577</v>
      </c>
      <c r="O56" s="144" t="s">
        <v>243</v>
      </c>
      <c r="P56" s="34"/>
      <c r="Q56" s="91"/>
      <c r="R56" s="91"/>
      <c r="S56" s="91"/>
      <c r="T56" s="91"/>
      <c r="U56" s="91"/>
    </row>
    <row r="57" spans="1:21" s="1" customFormat="1" ht="45" customHeight="1">
      <c r="A57" s="23">
        <v>38</v>
      </c>
      <c r="B57" s="24">
        <v>26</v>
      </c>
      <c r="C57" s="15">
        <v>4</v>
      </c>
      <c r="D57" s="135">
        <v>8</v>
      </c>
      <c r="E57" s="33">
        <f t="shared" si="4"/>
        <v>27.77777777777778</v>
      </c>
      <c r="F57" s="90" t="s">
        <v>10</v>
      </c>
      <c r="G57" s="27" t="s">
        <v>11</v>
      </c>
      <c r="H57" s="9" t="s">
        <v>12</v>
      </c>
      <c r="I57" s="28">
        <v>81</v>
      </c>
      <c r="J57" s="61">
        <v>75</v>
      </c>
      <c r="K57" s="102" t="s">
        <v>16</v>
      </c>
      <c r="L57" s="29">
        <v>30</v>
      </c>
      <c r="M57" s="28">
        <f>SUM(L57*J57)</f>
        <v>2250</v>
      </c>
      <c r="N57" s="10" t="s">
        <v>589</v>
      </c>
      <c r="O57" s="144" t="s">
        <v>17</v>
      </c>
      <c r="P57" s="89"/>
      <c r="Q57" s="91"/>
      <c r="R57" s="91"/>
      <c r="S57" s="91"/>
      <c r="T57" s="91"/>
      <c r="U57" s="91"/>
    </row>
    <row r="58" spans="1:24" s="1" customFormat="1" ht="47.25" customHeight="1">
      <c r="A58" s="23">
        <v>39</v>
      </c>
      <c r="B58" s="24"/>
      <c r="C58" s="24" t="s">
        <v>478</v>
      </c>
      <c r="D58" s="135"/>
      <c r="E58" s="33">
        <f t="shared" si="4"/>
        <v>0</v>
      </c>
      <c r="F58" s="90" t="s">
        <v>274</v>
      </c>
      <c r="G58" s="27" t="s">
        <v>273</v>
      </c>
      <c r="H58" s="9" t="s">
        <v>276</v>
      </c>
      <c r="I58" s="28">
        <v>114.3</v>
      </c>
      <c r="J58" s="61">
        <v>75</v>
      </c>
      <c r="K58" s="102" t="s">
        <v>275</v>
      </c>
      <c r="L58" s="29" t="s">
        <v>429</v>
      </c>
      <c r="M58" s="28">
        <v>0</v>
      </c>
      <c r="N58" s="10" t="s">
        <v>562</v>
      </c>
      <c r="O58" s="144" t="s">
        <v>426</v>
      </c>
      <c r="P58" s="34"/>
      <c r="Q58" s="42"/>
      <c r="R58" s="34"/>
      <c r="S58" s="34"/>
      <c r="T58" s="91"/>
      <c r="U58" s="91"/>
      <c r="V58" s="91"/>
      <c r="W58" s="91"/>
      <c r="X58" s="91"/>
    </row>
    <row r="59" spans="1:24" s="1" customFormat="1" ht="47.25" customHeight="1">
      <c r="A59" s="23">
        <v>40</v>
      </c>
      <c r="B59" s="24"/>
      <c r="C59" s="24" t="s">
        <v>478</v>
      </c>
      <c r="D59" s="135"/>
      <c r="E59" s="33">
        <f t="shared" si="4"/>
        <v>0</v>
      </c>
      <c r="F59" s="90" t="s">
        <v>425</v>
      </c>
      <c r="G59" s="27" t="s">
        <v>239</v>
      </c>
      <c r="H59" s="9" t="s">
        <v>314</v>
      </c>
      <c r="I59" s="28">
        <v>82.8</v>
      </c>
      <c r="J59" s="61">
        <v>75</v>
      </c>
      <c r="K59" s="102" t="s">
        <v>313</v>
      </c>
      <c r="L59" s="29" t="s">
        <v>429</v>
      </c>
      <c r="M59" s="28">
        <v>0</v>
      </c>
      <c r="N59" s="10" t="s">
        <v>562</v>
      </c>
      <c r="O59" s="144" t="s">
        <v>435</v>
      </c>
      <c r="P59" s="89"/>
      <c r="Q59" s="35"/>
      <c r="R59" s="34"/>
      <c r="S59" s="34"/>
      <c r="T59" s="91"/>
      <c r="U59" s="91"/>
      <c r="V59" s="91"/>
      <c r="W59" s="91"/>
      <c r="X59" s="91"/>
    </row>
    <row r="60" spans="1:19" s="92" customFormat="1" ht="30" customHeight="1">
      <c r="A60" s="226" t="s">
        <v>38</v>
      </c>
      <c r="B60" s="226"/>
      <c r="C60" s="226"/>
      <c r="D60" s="226"/>
      <c r="E60" s="206"/>
      <c r="F60" s="206"/>
      <c r="G60" s="68" t="s">
        <v>61</v>
      </c>
      <c r="H60" s="175" t="s">
        <v>420</v>
      </c>
      <c r="I60" s="178"/>
      <c r="J60" s="178"/>
      <c r="K60" s="178"/>
      <c r="L60" s="178"/>
      <c r="M60" s="178"/>
      <c r="N60" s="179"/>
      <c r="O60" s="58"/>
      <c r="P60" s="94"/>
      <c r="Q60" s="35"/>
      <c r="R60" s="4"/>
      <c r="S60" s="4"/>
    </row>
    <row r="61" spans="1:19" s="4" customFormat="1" ht="37.5" customHeight="1">
      <c r="A61" s="17" t="s">
        <v>1</v>
      </c>
      <c r="B61" s="17" t="s">
        <v>22</v>
      </c>
      <c r="C61" s="17" t="s">
        <v>2</v>
      </c>
      <c r="D61" s="17" t="s">
        <v>211</v>
      </c>
      <c r="E61" s="142" t="s">
        <v>23</v>
      </c>
      <c r="F61" s="17" t="s">
        <v>7</v>
      </c>
      <c r="G61" s="17" t="s">
        <v>0</v>
      </c>
      <c r="H61" s="17" t="s">
        <v>6</v>
      </c>
      <c r="I61" s="17" t="s">
        <v>5</v>
      </c>
      <c r="J61" s="17" t="s">
        <v>3</v>
      </c>
      <c r="K61" s="17" t="s">
        <v>14</v>
      </c>
      <c r="L61" s="21" t="s">
        <v>24</v>
      </c>
      <c r="M61" s="17" t="s">
        <v>4</v>
      </c>
      <c r="N61" s="17" t="s">
        <v>9</v>
      </c>
      <c r="O61" s="113" t="s">
        <v>37</v>
      </c>
      <c r="P61" s="5"/>
      <c r="Q61" s="215"/>
      <c r="R61" s="215"/>
      <c r="S61" s="215"/>
    </row>
    <row r="62" spans="1:23" s="1" customFormat="1" ht="47.25" customHeight="1">
      <c r="A62" s="23">
        <v>41</v>
      </c>
      <c r="B62" s="24">
        <v>98</v>
      </c>
      <c r="C62" s="15">
        <v>1</v>
      </c>
      <c r="D62" s="135">
        <v>12</v>
      </c>
      <c r="E62" s="33">
        <f>SUM(M62/I62)</f>
        <v>32.97872340425532</v>
      </c>
      <c r="F62" s="90" t="s">
        <v>180</v>
      </c>
      <c r="G62" s="27" t="s">
        <v>179</v>
      </c>
      <c r="H62" s="9" t="s">
        <v>508</v>
      </c>
      <c r="I62" s="28">
        <v>94</v>
      </c>
      <c r="J62" s="62">
        <v>100</v>
      </c>
      <c r="K62" s="102" t="s">
        <v>306</v>
      </c>
      <c r="L62" s="48">
        <v>31</v>
      </c>
      <c r="M62" s="28">
        <f>SUM(L62*J62)</f>
        <v>3100</v>
      </c>
      <c r="N62" s="210" t="s">
        <v>592</v>
      </c>
      <c r="O62" s="144" t="s">
        <v>207</v>
      </c>
      <c r="P62" s="89"/>
      <c r="Q62" s="34"/>
      <c r="R62" s="34"/>
      <c r="S62" s="91"/>
      <c r="T62" s="91"/>
      <c r="U62" s="91"/>
      <c r="V62" s="91"/>
      <c r="W62" s="91"/>
    </row>
    <row r="63" spans="1:23" s="1" customFormat="1" ht="51" customHeight="1">
      <c r="A63" s="124">
        <v>42</v>
      </c>
      <c r="B63" s="125">
        <v>56</v>
      </c>
      <c r="C63" s="126">
        <v>2</v>
      </c>
      <c r="D63" s="136">
        <v>10</v>
      </c>
      <c r="E63" s="127">
        <f>SUM(M63/I63)</f>
        <v>13.184584178498987</v>
      </c>
      <c r="F63" s="134" t="s">
        <v>77</v>
      </c>
      <c r="G63" s="137" t="s">
        <v>75</v>
      </c>
      <c r="H63" s="138" t="s">
        <v>76</v>
      </c>
      <c r="I63" s="128">
        <v>98.6</v>
      </c>
      <c r="J63" s="139">
        <v>100</v>
      </c>
      <c r="K63" s="78" t="s">
        <v>591</v>
      </c>
      <c r="L63" s="129">
        <v>13</v>
      </c>
      <c r="M63" s="128">
        <f>SUM(L63*J63)</f>
        <v>1300</v>
      </c>
      <c r="N63" s="130" t="s">
        <v>562</v>
      </c>
      <c r="O63" s="216" t="s">
        <v>436</v>
      </c>
      <c r="P63" s="89"/>
      <c r="Q63" s="34"/>
      <c r="R63" s="34"/>
      <c r="S63" s="91"/>
      <c r="T63" s="91"/>
      <c r="U63" s="91"/>
      <c r="V63" s="91"/>
      <c r="W63" s="91"/>
    </row>
    <row r="64" spans="1:20" s="111" customFormat="1" ht="36" customHeight="1">
      <c r="A64" s="169" t="s">
        <v>412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1"/>
      <c r="Q64" s="171"/>
      <c r="R64" s="171"/>
      <c r="S64" s="171"/>
      <c r="T64" s="171"/>
    </row>
    <row r="65" spans="1:15" s="92" customFormat="1" ht="30" customHeight="1">
      <c r="A65" s="159" t="s">
        <v>391</v>
      </c>
      <c r="B65" s="159"/>
      <c r="C65" s="159"/>
      <c r="D65" s="159"/>
      <c r="E65" s="159"/>
      <c r="F65" s="160"/>
      <c r="G65" s="161"/>
      <c r="H65" s="140" t="s">
        <v>231</v>
      </c>
      <c r="I65" s="162" t="s">
        <v>515</v>
      </c>
      <c r="J65" s="163"/>
      <c r="K65" s="163"/>
      <c r="L65" s="163"/>
      <c r="M65" s="163"/>
      <c r="N65" s="163"/>
      <c r="O65" s="163"/>
    </row>
    <row r="66" spans="1:20" s="5" customFormat="1" ht="41.25" customHeight="1">
      <c r="A66" s="113" t="s">
        <v>1</v>
      </c>
      <c r="B66" s="17" t="s">
        <v>22</v>
      </c>
      <c r="C66" s="113" t="s">
        <v>2</v>
      </c>
      <c r="D66" s="157" t="s">
        <v>23</v>
      </c>
      <c r="E66" s="17" t="s">
        <v>206</v>
      </c>
      <c r="F66" s="113" t="s">
        <v>7</v>
      </c>
      <c r="G66" s="113" t="s">
        <v>0</v>
      </c>
      <c r="H66" s="113" t="s">
        <v>6</v>
      </c>
      <c r="I66" s="113" t="s">
        <v>5</v>
      </c>
      <c r="J66" s="113" t="s">
        <v>3</v>
      </c>
      <c r="K66" s="113" t="s">
        <v>14</v>
      </c>
      <c r="L66" s="114" t="s">
        <v>392</v>
      </c>
      <c r="M66" s="158" t="s">
        <v>393</v>
      </c>
      <c r="N66" s="114" t="s">
        <v>394</v>
      </c>
      <c r="O66" s="158" t="s">
        <v>393</v>
      </c>
      <c r="P66" s="114" t="s">
        <v>395</v>
      </c>
      <c r="Q66" s="158" t="s">
        <v>393</v>
      </c>
      <c r="R66" s="10" t="s">
        <v>581</v>
      </c>
      <c r="S66" s="114" t="s">
        <v>397</v>
      </c>
      <c r="T66" s="113" t="s">
        <v>37</v>
      </c>
    </row>
    <row r="67" spans="1:20" s="1" customFormat="1" ht="46.5" customHeight="1">
      <c r="A67" s="23">
        <v>43</v>
      </c>
      <c r="B67" s="24"/>
      <c r="C67" s="15">
        <v>1</v>
      </c>
      <c r="D67" s="33">
        <f>SUM(J67*R67/I67)</f>
        <v>117.68707482993197</v>
      </c>
      <c r="E67" s="44" t="s">
        <v>398</v>
      </c>
      <c r="F67" s="90" t="s">
        <v>103</v>
      </c>
      <c r="G67" s="27" t="s">
        <v>97</v>
      </c>
      <c r="H67" s="9" t="s">
        <v>225</v>
      </c>
      <c r="I67" s="28">
        <v>88.2</v>
      </c>
      <c r="J67" s="76">
        <v>30</v>
      </c>
      <c r="K67" s="102" t="s">
        <v>313</v>
      </c>
      <c r="L67" s="29">
        <v>137</v>
      </c>
      <c r="M67" s="211">
        <f>SUM(L67*J67/I67)</f>
        <v>46.59863945578231</v>
      </c>
      <c r="N67" s="116">
        <v>114</v>
      </c>
      <c r="O67" s="211">
        <f>SUM(N67*J67/I67)</f>
        <v>38.775510204081634</v>
      </c>
      <c r="P67" s="117">
        <v>95</v>
      </c>
      <c r="Q67" s="211">
        <f>SUM(P67*J67/I67)</f>
        <v>32.31292517006803</v>
      </c>
      <c r="R67" s="48">
        <f>SUM(L67+N67+P67)</f>
        <v>346</v>
      </c>
      <c r="S67" s="210" t="s">
        <v>566</v>
      </c>
      <c r="T67" s="12" t="s">
        <v>156</v>
      </c>
    </row>
    <row r="68" spans="1:20" s="1" customFormat="1" ht="46.5" customHeight="1">
      <c r="A68" s="23">
        <v>44</v>
      </c>
      <c r="B68" s="24"/>
      <c r="C68" s="15">
        <v>2</v>
      </c>
      <c r="D68" s="33">
        <f>SUM(J68*R68/I68)</f>
        <v>46.635730858468676</v>
      </c>
      <c r="E68" s="44" t="s">
        <v>398</v>
      </c>
      <c r="F68" s="90" t="s">
        <v>423</v>
      </c>
      <c r="G68" s="27" t="s">
        <v>316</v>
      </c>
      <c r="H68" s="9" t="s">
        <v>404</v>
      </c>
      <c r="I68" s="28">
        <v>86.2</v>
      </c>
      <c r="J68" s="76">
        <v>30</v>
      </c>
      <c r="K68" s="102" t="s">
        <v>308</v>
      </c>
      <c r="L68" s="29">
        <v>52</v>
      </c>
      <c r="M68" s="211">
        <f>SUM(L68*J68/I68)</f>
        <v>18.097447795823665</v>
      </c>
      <c r="N68" s="116">
        <v>47</v>
      </c>
      <c r="O68" s="211">
        <f>SUM(N68*J68/I68)</f>
        <v>16.357308584686773</v>
      </c>
      <c r="P68" s="117">
        <v>35</v>
      </c>
      <c r="Q68" s="211">
        <f>SUM(P68*J68/I68)</f>
        <v>12.180974477958236</v>
      </c>
      <c r="R68" s="40">
        <f>SUM(L68+N68+P68)</f>
        <v>134</v>
      </c>
      <c r="S68" s="212" t="s">
        <v>562</v>
      </c>
      <c r="T68" s="12" t="s">
        <v>309</v>
      </c>
    </row>
    <row r="69" spans="1:20" s="1" customFormat="1" ht="46.5" customHeight="1">
      <c r="A69" s="23">
        <v>45</v>
      </c>
      <c r="B69" s="24"/>
      <c r="C69" s="15">
        <v>3</v>
      </c>
      <c r="D69" s="33">
        <f>SUM(J69*R69/I69)</f>
        <v>38.423645320197046</v>
      </c>
      <c r="E69" s="44" t="s">
        <v>398</v>
      </c>
      <c r="F69" s="90" t="s">
        <v>217</v>
      </c>
      <c r="G69" s="27" t="s">
        <v>101</v>
      </c>
      <c r="H69" s="9" t="s">
        <v>228</v>
      </c>
      <c r="I69" s="28">
        <v>60.9</v>
      </c>
      <c r="J69" s="65">
        <v>30</v>
      </c>
      <c r="K69" s="102" t="s">
        <v>313</v>
      </c>
      <c r="L69" s="29">
        <v>31</v>
      </c>
      <c r="M69" s="211">
        <f>SUM(L69*J69/I69)</f>
        <v>15.270935960591133</v>
      </c>
      <c r="N69" s="116">
        <v>23</v>
      </c>
      <c r="O69" s="211">
        <f>SUM(N69*J69/I69)</f>
        <v>11.330049261083744</v>
      </c>
      <c r="P69" s="117">
        <v>24</v>
      </c>
      <c r="Q69" s="211">
        <f>SUM(P69*J69/I69)</f>
        <v>11.822660098522167</v>
      </c>
      <c r="R69" s="48">
        <f>SUM(L69+N69+P69)</f>
        <v>78</v>
      </c>
      <c r="S69" s="210" t="s">
        <v>566</v>
      </c>
      <c r="T69" s="12" t="s">
        <v>156</v>
      </c>
    </row>
    <row r="70" spans="1:20" s="1" customFormat="1" ht="46.5" customHeight="1">
      <c r="A70" s="23">
        <v>46</v>
      </c>
      <c r="B70" s="24"/>
      <c r="C70" s="15">
        <v>4</v>
      </c>
      <c r="D70" s="33">
        <f>SUM(J70*R70/I70)</f>
        <v>35.267175572519086</v>
      </c>
      <c r="E70" s="44" t="s">
        <v>398</v>
      </c>
      <c r="F70" s="90" t="s">
        <v>106</v>
      </c>
      <c r="G70" s="95" t="s">
        <v>99</v>
      </c>
      <c r="H70" s="96" t="s">
        <v>405</v>
      </c>
      <c r="I70" s="28">
        <v>65.5</v>
      </c>
      <c r="J70" s="76">
        <v>30</v>
      </c>
      <c r="K70" s="102" t="s">
        <v>313</v>
      </c>
      <c r="L70" s="29">
        <v>30</v>
      </c>
      <c r="M70" s="211">
        <f>SUM(L70*J70/I70)</f>
        <v>13.740458015267176</v>
      </c>
      <c r="N70" s="116">
        <v>26</v>
      </c>
      <c r="O70" s="211">
        <f>SUM(N70*J70/I70)</f>
        <v>11.908396946564885</v>
      </c>
      <c r="P70" s="117">
        <v>21</v>
      </c>
      <c r="Q70" s="211">
        <f>SUM(P70*J70/I70)</f>
        <v>9.618320610687023</v>
      </c>
      <c r="R70" s="40">
        <f>SUM(L70+N70+P70)</f>
        <v>77</v>
      </c>
      <c r="S70" s="212" t="s">
        <v>562</v>
      </c>
      <c r="T70" s="12" t="s">
        <v>156</v>
      </c>
    </row>
    <row r="71" spans="1:15" s="92" customFormat="1" ht="30" customHeight="1">
      <c r="A71" s="164" t="s">
        <v>391</v>
      </c>
      <c r="B71" s="164"/>
      <c r="C71" s="164"/>
      <c r="D71" s="164"/>
      <c r="E71" s="164"/>
      <c r="F71" s="165"/>
      <c r="G71" s="166"/>
      <c r="H71" s="50" t="s">
        <v>43</v>
      </c>
      <c r="I71" s="167" t="s">
        <v>516</v>
      </c>
      <c r="J71" s="168"/>
      <c r="K71" s="168"/>
      <c r="L71" s="168"/>
      <c r="M71" s="168"/>
      <c r="N71" s="168"/>
      <c r="O71" s="168"/>
    </row>
    <row r="72" spans="1:20" s="5" customFormat="1" ht="41.25" customHeight="1">
      <c r="A72" s="113" t="s">
        <v>1</v>
      </c>
      <c r="B72" s="17" t="s">
        <v>22</v>
      </c>
      <c r="C72" s="113" t="s">
        <v>2</v>
      </c>
      <c r="D72" s="157" t="s">
        <v>23</v>
      </c>
      <c r="E72" s="17" t="s">
        <v>206</v>
      </c>
      <c r="F72" s="113" t="s">
        <v>7</v>
      </c>
      <c r="G72" s="113" t="s">
        <v>0</v>
      </c>
      <c r="H72" s="113" t="s">
        <v>6</v>
      </c>
      <c r="I72" s="113" t="s">
        <v>5</v>
      </c>
      <c r="J72" s="113" t="s">
        <v>3</v>
      </c>
      <c r="K72" s="113" t="s">
        <v>14</v>
      </c>
      <c r="L72" s="114" t="s">
        <v>392</v>
      </c>
      <c r="M72" s="158" t="s">
        <v>393</v>
      </c>
      <c r="N72" s="114" t="s">
        <v>394</v>
      </c>
      <c r="O72" s="158" t="s">
        <v>393</v>
      </c>
      <c r="P72" s="114" t="s">
        <v>395</v>
      </c>
      <c r="Q72" s="158" t="s">
        <v>393</v>
      </c>
      <c r="R72" s="10" t="s">
        <v>581</v>
      </c>
      <c r="S72" s="114" t="s">
        <v>397</v>
      </c>
      <c r="T72" s="113" t="s">
        <v>37</v>
      </c>
    </row>
    <row r="73" spans="1:20" s="1" customFormat="1" ht="46.5" customHeight="1">
      <c r="A73" s="23">
        <v>47</v>
      </c>
      <c r="B73" s="24"/>
      <c r="C73" s="15">
        <v>1</v>
      </c>
      <c r="D73" s="33">
        <f>SUM(J73*R73/I73)</f>
        <v>55.65371024734982</v>
      </c>
      <c r="E73" s="44" t="s">
        <v>398</v>
      </c>
      <c r="F73" s="90" t="s">
        <v>105</v>
      </c>
      <c r="G73" s="27" t="s">
        <v>98</v>
      </c>
      <c r="H73" s="9" t="s">
        <v>104</v>
      </c>
      <c r="I73" s="28">
        <v>84.9</v>
      </c>
      <c r="J73" s="37">
        <v>35</v>
      </c>
      <c r="K73" s="102" t="s">
        <v>315</v>
      </c>
      <c r="L73" s="29">
        <v>53</v>
      </c>
      <c r="M73" s="211">
        <f>SUM(L73*J73/I73)</f>
        <v>21.849234393404004</v>
      </c>
      <c r="N73" s="116">
        <v>47</v>
      </c>
      <c r="O73" s="211">
        <f>SUM(N73*J73/I73)</f>
        <v>19.375736160188456</v>
      </c>
      <c r="P73" s="117">
        <v>35</v>
      </c>
      <c r="Q73" s="211">
        <f>SUM(P73*J73/I73)</f>
        <v>14.428739693757361</v>
      </c>
      <c r="R73" s="40">
        <f>SUM(L73+N73+P73)</f>
        <v>135</v>
      </c>
      <c r="S73" s="212" t="s">
        <v>562</v>
      </c>
      <c r="T73" s="12" t="s">
        <v>156</v>
      </c>
    </row>
    <row r="74" spans="1:20" s="1" customFormat="1" ht="46.5" customHeight="1">
      <c r="A74" s="23">
        <v>48</v>
      </c>
      <c r="B74" s="24"/>
      <c r="C74" s="15">
        <v>2</v>
      </c>
      <c r="D74" s="33">
        <f>SUM(J74*R74/I74)</f>
        <v>49.09240924092409</v>
      </c>
      <c r="E74" s="44" t="s">
        <v>398</v>
      </c>
      <c r="F74" s="90" t="s">
        <v>215</v>
      </c>
      <c r="G74" s="27" t="s">
        <v>203</v>
      </c>
      <c r="H74" s="9" t="s">
        <v>212</v>
      </c>
      <c r="I74" s="28">
        <v>60.6</v>
      </c>
      <c r="J74" s="37">
        <v>35</v>
      </c>
      <c r="K74" s="102" t="s">
        <v>252</v>
      </c>
      <c r="L74" s="29">
        <v>28</v>
      </c>
      <c r="M74" s="211">
        <f>SUM(L74*J74/I74)</f>
        <v>16.17161716171617</v>
      </c>
      <c r="N74" s="116">
        <v>32</v>
      </c>
      <c r="O74" s="211">
        <f>SUM(N74*J74/I74)</f>
        <v>18.48184818481848</v>
      </c>
      <c r="P74" s="117">
        <v>25</v>
      </c>
      <c r="Q74" s="211">
        <f>SUM(P74*J74/I74)</f>
        <v>14.438943894389439</v>
      </c>
      <c r="R74" s="48">
        <f>SUM(L74+N74+P74)</f>
        <v>85</v>
      </c>
      <c r="S74" s="210" t="s">
        <v>565</v>
      </c>
      <c r="T74" s="12" t="s">
        <v>247</v>
      </c>
    </row>
    <row r="75" spans="1:20" s="1" customFormat="1" ht="46.5" customHeight="1">
      <c r="A75" s="23">
        <v>49</v>
      </c>
      <c r="B75" s="24"/>
      <c r="C75" s="15">
        <v>3</v>
      </c>
      <c r="D75" s="33">
        <f>SUM(J75*R75/I75)</f>
        <v>47.68518518518519</v>
      </c>
      <c r="E75" s="44" t="s">
        <v>398</v>
      </c>
      <c r="F75" s="90" t="s">
        <v>116</v>
      </c>
      <c r="G75" s="27" t="s">
        <v>91</v>
      </c>
      <c r="H75" s="9" t="s">
        <v>117</v>
      </c>
      <c r="I75" s="28">
        <v>75.6</v>
      </c>
      <c r="J75" s="37">
        <v>35</v>
      </c>
      <c r="K75" s="102" t="s">
        <v>92</v>
      </c>
      <c r="L75" s="29">
        <v>35</v>
      </c>
      <c r="M75" s="211">
        <f>SUM(L75*J75/I75)</f>
        <v>16.203703703703706</v>
      </c>
      <c r="N75" s="116">
        <v>32</v>
      </c>
      <c r="O75" s="211">
        <f>SUM(N75*J75/I75)</f>
        <v>14.814814814814817</v>
      </c>
      <c r="P75" s="117">
        <v>36</v>
      </c>
      <c r="Q75" s="211">
        <f>SUM(P75*J75/I75)</f>
        <v>16.666666666666668</v>
      </c>
      <c r="R75" s="48">
        <f>SUM(L75+N75+P75)</f>
        <v>103</v>
      </c>
      <c r="S75" s="210" t="s">
        <v>566</v>
      </c>
      <c r="T75" s="12" t="s">
        <v>259</v>
      </c>
    </row>
    <row r="76" spans="1:20" s="1" customFormat="1" ht="46.5" customHeight="1">
      <c r="A76" s="23">
        <v>50</v>
      </c>
      <c r="B76" s="24"/>
      <c r="C76" s="15">
        <v>4</v>
      </c>
      <c r="D76" s="33">
        <f>SUM(J76*R76/I76)</f>
        <v>16.03053435114504</v>
      </c>
      <c r="E76" s="44" t="s">
        <v>398</v>
      </c>
      <c r="F76" s="90" t="s">
        <v>106</v>
      </c>
      <c r="G76" s="95" t="s">
        <v>99</v>
      </c>
      <c r="H76" s="96" t="s">
        <v>405</v>
      </c>
      <c r="I76" s="28">
        <v>65.5</v>
      </c>
      <c r="J76" s="37">
        <v>35</v>
      </c>
      <c r="K76" s="102" t="s">
        <v>313</v>
      </c>
      <c r="L76" s="29">
        <v>19</v>
      </c>
      <c r="M76" s="211">
        <f>SUM(L76*J76/I76)</f>
        <v>10.15267175572519</v>
      </c>
      <c r="N76" s="116">
        <v>11</v>
      </c>
      <c r="O76" s="211">
        <f>SUM(N76*J76/I76)</f>
        <v>5.877862595419847</v>
      </c>
      <c r="P76" s="117">
        <v>0</v>
      </c>
      <c r="Q76" s="211">
        <f>SUM(P76*J76/I76)</f>
        <v>0</v>
      </c>
      <c r="R76" s="40">
        <f>SUM(L76+N76+P76)</f>
        <v>30</v>
      </c>
      <c r="S76" s="212" t="s">
        <v>562</v>
      </c>
      <c r="T76" s="12" t="s">
        <v>156</v>
      </c>
    </row>
    <row r="77" spans="1:15" s="92" customFormat="1" ht="30" customHeight="1">
      <c r="A77" s="164" t="s">
        <v>391</v>
      </c>
      <c r="B77" s="164"/>
      <c r="C77" s="164"/>
      <c r="D77" s="164"/>
      <c r="E77" s="164"/>
      <c r="F77" s="165"/>
      <c r="G77" s="166"/>
      <c r="H77" s="51" t="s">
        <v>45</v>
      </c>
      <c r="I77" s="167" t="s">
        <v>517</v>
      </c>
      <c r="J77" s="168"/>
      <c r="K77" s="168"/>
      <c r="L77" s="168"/>
      <c r="M77" s="168"/>
      <c r="N77" s="168"/>
      <c r="O77" s="168"/>
    </row>
    <row r="78" spans="1:20" s="5" customFormat="1" ht="41.25" customHeight="1">
      <c r="A78" s="113" t="s">
        <v>1</v>
      </c>
      <c r="B78" s="17" t="s">
        <v>22</v>
      </c>
      <c r="C78" s="113" t="s">
        <v>2</v>
      </c>
      <c r="D78" s="157" t="s">
        <v>23</v>
      </c>
      <c r="E78" s="17" t="s">
        <v>206</v>
      </c>
      <c r="F78" s="113" t="s">
        <v>7</v>
      </c>
      <c r="G78" s="113" t="s">
        <v>0</v>
      </c>
      <c r="H78" s="113" t="s">
        <v>6</v>
      </c>
      <c r="I78" s="113" t="s">
        <v>5</v>
      </c>
      <c r="J78" s="113" t="s">
        <v>3</v>
      </c>
      <c r="K78" s="113" t="s">
        <v>14</v>
      </c>
      <c r="L78" s="114" t="s">
        <v>392</v>
      </c>
      <c r="M78" s="158" t="s">
        <v>393</v>
      </c>
      <c r="N78" s="114" t="s">
        <v>394</v>
      </c>
      <c r="O78" s="158" t="s">
        <v>393</v>
      </c>
      <c r="P78" s="114" t="s">
        <v>395</v>
      </c>
      <c r="Q78" s="158" t="s">
        <v>393</v>
      </c>
      <c r="R78" s="10" t="s">
        <v>581</v>
      </c>
      <c r="S78" s="114" t="s">
        <v>397</v>
      </c>
      <c r="T78" s="113" t="s">
        <v>37</v>
      </c>
    </row>
    <row r="79" spans="1:20" s="1" customFormat="1" ht="46.5" customHeight="1">
      <c r="A79" s="23">
        <v>51</v>
      </c>
      <c r="B79" s="24"/>
      <c r="C79" s="15">
        <v>1</v>
      </c>
      <c r="D79" s="33">
        <f>SUM(J79*R79/I79)</f>
        <v>213.94736842105263</v>
      </c>
      <c r="E79" s="44" t="s">
        <v>398</v>
      </c>
      <c r="F79" s="90" t="s">
        <v>194</v>
      </c>
      <c r="G79" s="27" t="s">
        <v>192</v>
      </c>
      <c r="H79" s="9" t="s">
        <v>193</v>
      </c>
      <c r="I79" s="28">
        <v>57</v>
      </c>
      <c r="J79" s="36">
        <v>45</v>
      </c>
      <c r="K79" s="102" t="s">
        <v>311</v>
      </c>
      <c r="L79" s="29">
        <v>96</v>
      </c>
      <c r="M79" s="211">
        <f>SUM(L79*J79/I79)</f>
        <v>75.78947368421052</v>
      </c>
      <c r="N79" s="117">
        <v>90</v>
      </c>
      <c r="O79" s="211">
        <f>SUM(N79*J79/I79)</f>
        <v>71.05263157894737</v>
      </c>
      <c r="P79" s="117">
        <v>85</v>
      </c>
      <c r="Q79" s="211">
        <f>SUM(P79*J79/I79)</f>
        <v>67.10526315789474</v>
      </c>
      <c r="R79" s="48">
        <f>SUM(L79+N79+P79)</f>
        <v>271</v>
      </c>
      <c r="S79" s="210" t="s">
        <v>571</v>
      </c>
      <c r="T79" s="12" t="s">
        <v>173</v>
      </c>
    </row>
    <row r="80" spans="1:20" s="1" customFormat="1" ht="46.5" customHeight="1">
      <c r="A80" s="23">
        <v>52</v>
      </c>
      <c r="B80" s="24"/>
      <c r="C80" s="15">
        <v>2</v>
      </c>
      <c r="D80" s="33">
        <f>SUM(J80*R80/I80)</f>
        <v>140.65238558909445</v>
      </c>
      <c r="E80" s="44" t="s">
        <v>398</v>
      </c>
      <c r="F80" s="90" t="s">
        <v>90</v>
      </c>
      <c r="G80" s="27" t="s">
        <v>89</v>
      </c>
      <c r="H80" s="9" t="s">
        <v>223</v>
      </c>
      <c r="I80" s="28">
        <v>102.7</v>
      </c>
      <c r="J80" s="36">
        <v>45</v>
      </c>
      <c r="K80" s="102" t="s">
        <v>305</v>
      </c>
      <c r="L80" s="29">
        <v>121</v>
      </c>
      <c r="M80" s="211">
        <f>SUM(L80*J80/I80)</f>
        <v>53.01850048685492</v>
      </c>
      <c r="N80" s="117">
        <v>105</v>
      </c>
      <c r="O80" s="211">
        <f>SUM(N80*J80/I80)</f>
        <v>46.007789678675756</v>
      </c>
      <c r="P80" s="117">
        <v>95</v>
      </c>
      <c r="Q80" s="211">
        <f>SUM(P80*J80/I80)</f>
        <v>41.626095423563775</v>
      </c>
      <c r="R80" s="48">
        <f>SUM(L80+N80+P80)</f>
        <v>321</v>
      </c>
      <c r="S80" s="210" t="s">
        <v>572</v>
      </c>
      <c r="T80" s="12" t="s">
        <v>224</v>
      </c>
    </row>
    <row r="81" spans="1:20" s="1" customFormat="1" ht="46.5" customHeight="1">
      <c r="A81" s="23">
        <v>53</v>
      </c>
      <c r="B81" s="24"/>
      <c r="C81" s="15">
        <v>3</v>
      </c>
      <c r="D81" s="33">
        <f>SUM(J81*R81/I81)</f>
        <v>96.42857142857143</v>
      </c>
      <c r="E81" s="44" t="s">
        <v>398</v>
      </c>
      <c r="F81" s="90" t="s">
        <v>195</v>
      </c>
      <c r="G81" s="27" t="s">
        <v>177</v>
      </c>
      <c r="H81" s="9" t="s">
        <v>226</v>
      </c>
      <c r="I81" s="28">
        <v>95.2</v>
      </c>
      <c r="J81" s="36">
        <v>45</v>
      </c>
      <c r="K81" s="102" t="s">
        <v>306</v>
      </c>
      <c r="L81" s="29">
        <v>65</v>
      </c>
      <c r="M81" s="211">
        <f>SUM(L81*J81/I81)</f>
        <v>30.724789915966387</v>
      </c>
      <c r="N81" s="48">
        <v>66</v>
      </c>
      <c r="O81" s="211">
        <f>SUM(N81*J81/I81)</f>
        <v>31.197478991596636</v>
      </c>
      <c r="P81" s="48">
        <v>73</v>
      </c>
      <c r="Q81" s="211">
        <f>SUM(P81*J81/I81)</f>
        <v>34.5063025210084</v>
      </c>
      <c r="R81" s="48">
        <f>SUM(L81+N81+P81)</f>
        <v>204</v>
      </c>
      <c r="S81" s="213" t="s">
        <v>573</v>
      </c>
      <c r="T81" s="12" t="s">
        <v>196</v>
      </c>
    </row>
    <row r="82" spans="1:20" s="1" customFormat="1" ht="46.5" customHeight="1">
      <c r="A82" s="23">
        <v>54</v>
      </c>
      <c r="B82" s="24"/>
      <c r="C82" s="15">
        <v>4</v>
      </c>
      <c r="D82" s="33">
        <f>SUM(J82*R82/I82)</f>
        <v>73.00884955752213</v>
      </c>
      <c r="E82" s="44" t="s">
        <v>398</v>
      </c>
      <c r="F82" s="90" t="s">
        <v>422</v>
      </c>
      <c r="G82" s="27" t="s">
        <v>237</v>
      </c>
      <c r="H82" s="9" t="s">
        <v>428</v>
      </c>
      <c r="I82" s="28">
        <v>67.8</v>
      </c>
      <c r="J82" s="36">
        <v>45</v>
      </c>
      <c r="K82" s="102" t="s">
        <v>308</v>
      </c>
      <c r="L82" s="29">
        <v>42</v>
      </c>
      <c r="M82" s="211">
        <f>SUM(L82*J82/I82)</f>
        <v>27.876106194690266</v>
      </c>
      <c r="N82" s="117">
        <v>38</v>
      </c>
      <c r="O82" s="211">
        <f>SUM(N82*J82/I82)</f>
        <v>25.221238938053098</v>
      </c>
      <c r="P82" s="117">
        <v>30</v>
      </c>
      <c r="Q82" s="211">
        <f>SUM(P82*J82/I82)</f>
        <v>19.911504424778762</v>
      </c>
      <c r="R82" s="48">
        <f>SUM(L82+N82+P82)</f>
        <v>110</v>
      </c>
      <c r="S82" s="210" t="s">
        <v>574</v>
      </c>
      <c r="T82" s="12" t="s">
        <v>309</v>
      </c>
    </row>
    <row r="83" spans="1:20" s="1" customFormat="1" ht="46.5" customHeight="1">
      <c r="A83" s="23">
        <v>55</v>
      </c>
      <c r="B83" s="24"/>
      <c r="C83" s="15">
        <v>5</v>
      </c>
      <c r="D83" s="33">
        <f>SUM(J83*R83/I83)</f>
        <v>61.31386861313868</v>
      </c>
      <c r="E83" s="44" t="s">
        <v>398</v>
      </c>
      <c r="F83" s="90" t="s">
        <v>278</v>
      </c>
      <c r="G83" s="27" t="s">
        <v>277</v>
      </c>
      <c r="H83" s="9" t="s">
        <v>279</v>
      </c>
      <c r="I83" s="28">
        <v>82.2</v>
      </c>
      <c r="J83" s="36">
        <v>45</v>
      </c>
      <c r="K83" s="102" t="s">
        <v>275</v>
      </c>
      <c r="L83" s="29">
        <v>112</v>
      </c>
      <c r="M83" s="211">
        <f>SUM(L83*J83/I83)</f>
        <v>61.31386861313868</v>
      </c>
      <c r="N83" s="117">
        <v>0</v>
      </c>
      <c r="O83" s="211">
        <f>SUM(N83*J83/I83)</f>
        <v>0</v>
      </c>
      <c r="P83" s="117">
        <v>0</v>
      </c>
      <c r="Q83" s="211">
        <f>SUM(P83*J83/I83)</f>
        <v>0</v>
      </c>
      <c r="R83" s="40">
        <f>SUM(L83+N83+P83)</f>
        <v>112</v>
      </c>
      <c r="S83" s="23" t="s">
        <v>562</v>
      </c>
      <c r="T83" s="12" t="s">
        <v>406</v>
      </c>
    </row>
    <row r="84" spans="1:15" s="92" customFormat="1" ht="30" customHeight="1">
      <c r="A84" s="164" t="s">
        <v>391</v>
      </c>
      <c r="B84" s="164"/>
      <c r="C84" s="164"/>
      <c r="D84" s="164"/>
      <c r="E84" s="164"/>
      <c r="F84" s="165"/>
      <c r="G84" s="166"/>
      <c r="H84" s="112" t="s">
        <v>40</v>
      </c>
      <c r="I84" s="167" t="s">
        <v>518</v>
      </c>
      <c r="J84" s="168"/>
      <c r="K84" s="168"/>
      <c r="L84" s="168"/>
      <c r="M84" s="168"/>
      <c r="N84" s="168"/>
      <c r="O84" s="168"/>
    </row>
    <row r="85" spans="1:20" s="5" customFormat="1" ht="41.25" customHeight="1">
      <c r="A85" s="113" t="s">
        <v>1</v>
      </c>
      <c r="B85" s="17" t="s">
        <v>22</v>
      </c>
      <c r="C85" s="113" t="s">
        <v>2</v>
      </c>
      <c r="D85" s="157" t="s">
        <v>23</v>
      </c>
      <c r="E85" s="17" t="s">
        <v>206</v>
      </c>
      <c r="F85" s="113" t="s">
        <v>7</v>
      </c>
      <c r="G85" s="113" t="s">
        <v>0</v>
      </c>
      <c r="H85" s="113" t="s">
        <v>6</v>
      </c>
      <c r="I85" s="113" t="s">
        <v>5</v>
      </c>
      <c r="J85" s="113" t="s">
        <v>3</v>
      </c>
      <c r="K85" s="113" t="s">
        <v>14</v>
      </c>
      <c r="L85" s="114" t="s">
        <v>392</v>
      </c>
      <c r="M85" s="158" t="s">
        <v>393</v>
      </c>
      <c r="N85" s="114" t="s">
        <v>394</v>
      </c>
      <c r="O85" s="158" t="s">
        <v>393</v>
      </c>
      <c r="P85" s="114" t="s">
        <v>395</v>
      </c>
      <c r="Q85" s="158" t="s">
        <v>393</v>
      </c>
      <c r="R85" s="10" t="s">
        <v>581</v>
      </c>
      <c r="S85" s="114" t="s">
        <v>397</v>
      </c>
      <c r="T85" s="113" t="s">
        <v>37</v>
      </c>
    </row>
    <row r="86" spans="1:20" s="1" customFormat="1" ht="46.5" customHeight="1">
      <c r="A86" s="23">
        <v>56</v>
      </c>
      <c r="B86" s="24"/>
      <c r="C86" s="25">
        <v>1</v>
      </c>
      <c r="D86" s="33">
        <f>SUM(J86*R86/I86)</f>
        <v>161.19860017497814</v>
      </c>
      <c r="E86" s="44" t="s">
        <v>398</v>
      </c>
      <c r="F86" s="90" t="s">
        <v>274</v>
      </c>
      <c r="G86" s="27" t="s">
        <v>273</v>
      </c>
      <c r="H86" s="9" t="s">
        <v>276</v>
      </c>
      <c r="I86" s="28">
        <v>114.3</v>
      </c>
      <c r="J86" s="98">
        <v>55</v>
      </c>
      <c r="K86" s="102" t="s">
        <v>275</v>
      </c>
      <c r="L86" s="29">
        <v>117</v>
      </c>
      <c r="M86" s="211">
        <f>SUM(L86*J86/I86)</f>
        <v>56.2992125984252</v>
      </c>
      <c r="N86" s="116">
        <v>116</v>
      </c>
      <c r="O86" s="211">
        <f>SUM(N86*J86/I86)</f>
        <v>55.818022747156604</v>
      </c>
      <c r="P86" s="117">
        <v>102</v>
      </c>
      <c r="Q86" s="211">
        <f>SUM(P86*J86/I86)</f>
        <v>49.08136482939633</v>
      </c>
      <c r="R86" s="48">
        <f>SUM(L86+N86+P86)</f>
        <v>335</v>
      </c>
      <c r="S86" s="210" t="s">
        <v>572</v>
      </c>
      <c r="T86" s="12" t="s">
        <v>426</v>
      </c>
    </row>
    <row r="87" spans="1:20" s="1" customFormat="1" ht="46.5" customHeight="1">
      <c r="A87" s="23">
        <v>57</v>
      </c>
      <c r="B87" s="24"/>
      <c r="C87" s="25">
        <v>2</v>
      </c>
      <c r="D87" s="33">
        <f>SUM(J87*R87/I87)</f>
        <v>144.52554744525548</v>
      </c>
      <c r="E87" s="44" t="s">
        <v>398</v>
      </c>
      <c r="F87" s="90" t="s">
        <v>278</v>
      </c>
      <c r="G87" s="27" t="s">
        <v>277</v>
      </c>
      <c r="H87" s="9" t="s">
        <v>279</v>
      </c>
      <c r="I87" s="28">
        <v>82.2</v>
      </c>
      <c r="J87" s="98">
        <v>55</v>
      </c>
      <c r="K87" s="102" t="s">
        <v>275</v>
      </c>
      <c r="L87" s="29">
        <v>80</v>
      </c>
      <c r="M87" s="211">
        <f>SUM(L87*J87/I87)</f>
        <v>53.5279805352798</v>
      </c>
      <c r="N87" s="116">
        <v>75</v>
      </c>
      <c r="O87" s="211">
        <f>SUM(N87*J87/I87)</f>
        <v>50.18248175182482</v>
      </c>
      <c r="P87" s="117">
        <v>61</v>
      </c>
      <c r="Q87" s="211">
        <f>SUM(P87*J87/I87)</f>
        <v>40.81508515815085</v>
      </c>
      <c r="R87" s="48">
        <f>SUM(L87+N87+P87)</f>
        <v>216</v>
      </c>
      <c r="S87" s="210" t="s">
        <v>574</v>
      </c>
      <c r="T87" s="12" t="s">
        <v>426</v>
      </c>
    </row>
    <row r="88" spans="1:20" s="1" customFormat="1" ht="46.5" customHeight="1">
      <c r="A88" s="23">
        <v>58</v>
      </c>
      <c r="B88" s="24"/>
      <c r="C88" s="25">
        <v>3</v>
      </c>
      <c r="D88" s="33">
        <f>SUM(J88*R88/I88)</f>
        <v>132.19298245614036</v>
      </c>
      <c r="E88" s="44" t="s">
        <v>398</v>
      </c>
      <c r="F88" s="90" t="s">
        <v>194</v>
      </c>
      <c r="G88" s="27" t="s">
        <v>192</v>
      </c>
      <c r="H88" s="9" t="s">
        <v>193</v>
      </c>
      <c r="I88" s="28">
        <v>57</v>
      </c>
      <c r="J88" s="98">
        <v>55</v>
      </c>
      <c r="K88" s="102" t="s">
        <v>311</v>
      </c>
      <c r="L88" s="29">
        <v>59</v>
      </c>
      <c r="M88" s="211">
        <f>SUM(L88*J88/I88)</f>
        <v>56.92982456140351</v>
      </c>
      <c r="N88" s="116">
        <v>40</v>
      </c>
      <c r="O88" s="211">
        <f>SUM(N88*J88/I88)</f>
        <v>38.59649122807018</v>
      </c>
      <c r="P88" s="117">
        <v>38</v>
      </c>
      <c r="Q88" s="211">
        <f>SUM(P88*J88/I88)</f>
        <v>36.666666666666664</v>
      </c>
      <c r="R88" s="48">
        <f>SUM(L88+N88+P88)</f>
        <v>137</v>
      </c>
      <c r="S88" s="210" t="s">
        <v>571</v>
      </c>
      <c r="T88" s="12" t="s">
        <v>173</v>
      </c>
    </row>
    <row r="89" spans="1:20" s="1" customFormat="1" ht="46.5" customHeight="1">
      <c r="A89" s="23">
        <v>59</v>
      </c>
      <c r="B89" s="24"/>
      <c r="C89" s="25">
        <v>4</v>
      </c>
      <c r="D89" s="33">
        <f>SUM(J89*R89/I89)</f>
        <v>42.94294294294295</v>
      </c>
      <c r="E89" s="44" t="s">
        <v>398</v>
      </c>
      <c r="F89" s="97" t="s">
        <v>187</v>
      </c>
      <c r="G89" s="123" t="s">
        <v>185</v>
      </c>
      <c r="H89" s="96" t="s">
        <v>186</v>
      </c>
      <c r="I89" s="28">
        <v>66.6</v>
      </c>
      <c r="J89" s="98">
        <v>55</v>
      </c>
      <c r="K89" s="102" t="s">
        <v>306</v>
      </c>
      <c r="L89" s="29">
        <v>52</v>
      </c>
      <c r="M89" s="211">
        <f>SUM(L89*J89/I89)</f>
        <v>42.94294294294295</v>
      </c>
      <c r="N89" s="116">
        <v>0</v>
      </c>
      <c r="O89" s="211">
        <f>SUM(N89*J89/I89)</f>
        <v>0</v>
      </c>
      <c r="P89" s="117">
        <v>0</v>
      </c>
      <c r="Q89" s="211">
        <f>SUM(P89*J89/I89)</f>
        <v>0</v>
      </c>
      <c r="R89" s="40">
        <f>SUM(L89+N89+P89)</f>
        <v>52</v>
      </c>
      <c r="S89" s="23" t="s">
        <v>562</v>
      </c>
      <c r="T89" s="12" t="s">
        <v>176</v>
      </c>
    </row>
    <row r="90" spans="1:20" s="1" customFormat="1" ht="46.5" customHeight="1">
      <c r="A90" s="23">
        <v>60</v>
      </c>
      <c r="B90" s="24"/>
      <c r="C90" s="25">
        <v>5</v>
      </c>
      <c r="D90" s="33">
        <f>SUM(J90*R90/I90)</f>
        <v>40.13513513513514</v>
      </c>
      <c r="E90" s="44" t="s">
        <v>398</v>
      </c>
      <c r="F90" s="90" t="s">
        <v>182</v>
      </c>
      <c r="G90" s="27" t="s">
        <v>175</v>
      </c>
      <c r="H90" s="9" t="s">
        <v>181</v>
      </c>
      <c r="I90" s="28">
        <v>74</v>
      </c>
      <c r="J90" s="98">
        <v>55</v>
      </c>
      <c r="K90" s="102" t="s">
        <v>306</v>
      </c>
      <c r="L90" s="29">
        <v>21</v>
      </c>
      <c r="M90" s="211">
        <f>SUM(L90*J90/I90)</f>
        <v>15.608108108108109</v>
      </c>
      <c r="N90" s="116">
        <v>19</v>
      </c>
      <c r="O90" s="211">
        <f>SUM(N90*J90/I90)</f>
        <v>14.121621621621621</v>
      </c>
      <c r="P90" s="117">
        <v>14</v>
      </c>
      <c r="Q90" s="211">
        <f>SUM(P90*J90/I90)</f>
        <v>10.405405405405405</v>
      </c>
      <c r="R90" s="40">
        <f>SUM(L90+N90+P90)</f>
        <v>54</v>
      </c>
      <c r="S90" s="23" t="s">
        <v>562</v>
      </c>
      <c r="T90" s="12" t="s">
        <v>183</v>
      </c>
    </row>
    <row r="91" spans="1:15" s="92" customFormat="1" ht="30" customHeight="1">
      <c r="A91" s="164" t="s">
        <v>391</v>
      </c>
      <c r="B91" s="164"/>
      <c r="C91" s="164"/>
      <c r="D91" s="164"/>
      <c r="E91" s="164"/>
      <c r="F91" s="165"/>
      <c r="G91" s="166"/>
      <c r="H91" s="112" t="s">
        <v>40</v>
      </c>
      <c r="I91" s="167" t="s">
        <v>519</v>
      </c>
      <c r="J91" s="168"/>
      <c r="K91" s="168"/>
      <c r="L91" s="168"/>
      <c r="M91" s="168"/>
      <c r="N91" s="168"/>
      <c r="O91" s="168"/>
    </row>
    <row r="92" spans="1:20" s="5" customFormat="1" ht="41.25" customHeight="1">
      <c r="A92" s="113" t="s">
        <v>1</v>
      </c>
      <c r="B92" s="17" t="s">
        <v>22</v>
      </c>
      <c r="C92" s="113" t="s">
        <v>2</v>
      </c>
      <c r="D92" s="157" t="s">
        <v>23</v>
      </c>
      <c r="E92" s="17" t="s">
        <v>206</v>
      </c>
      <c r="F92" s="113" t="s">
        <v>7</v>
      </c>
      <c r="G92" s="113" t="s">
        <v>0</v>
      </c>
      <c r="H92" s="113" t="s">
        <v>6</v>
      </c>
      <c r="I92" s="113" t="s">
        <v>5</v>
      </c>
      <c r="J92" s="113" t="s">
        <v>3</v>
      </c>
      <c r="K92" s="113" t="s">
        <v>14</v>
      </c>
      <c r="L92" s="114" t="s">
        <v>392</v>
      </c>
      <c r="M92" s="158" t="s">
        <v>393</v>
      </c>
      <c r="N92" s="114" t="s">
        <v>394</v>
      </c>
      <c r="O92" s="158" t="s">
        <v>393</v>
      </c>
      <c r="P92" s="114" t="s">
        <v>395</v>
      </c>
      <c r="Q92" s="158" t="s">
        <v>393</v>
      </c>
      <c r="R92" s="10" t="s">
        <v>581</v>
      </c>
      <c r="S92" s="114" t="s">
        <v>397</v>
      </c>
      <c r="T92" s="113" t="s">
        <v>37</v>
      </c>
    </row>
    <row r="93" spans="1:20" s="1" customFormat="1" ht="46.5" customHeight="1">
      <c r="A93" s="23">
        <v>61</v>
      </c>
      <c r="B93" s="24"/>
      <c r="C93" s="25">
        <v>1</v>
      </c>
      <c r="D93" s="33">
        <f>SUM(J93*R93/I93)</f>
        <v>106.53153153153154</v>
      </c>
      <c r="E93" s="44" t="s">
        <v>398</v>
      </c>
      <c r="F93" s="97" t="s">
        <v>187</v>
      </c>
      <c r="G93" s="123" t="s">
        <v>185</v>
      </c>
      <c r="H93" s="96" t="s">
        <v>186</v>
      </c>
      <c r="I93" s="28">
        <v>66.6</v>
      </c>
      <c r="J93" s="98">
        <v>55</v>
      </c>
      <c r="K93" s="102" t="s">
        <v>306</v>
      </c>
      <c r="L93" s="29">
        <v>52</v>
      </c>
      <c r="M93" s="211">
        <f>SUM(L93*J93/I93)</f>
        <v>42.94294294294295</v>
      </c>
      <c r="N93" s="116">
        <v>41</v>
      </c>
      <c r="O93" s="211">
        <f>SUM(N93*J93/I93)</f>
        <v>33.85885885885886</v>
      </c>
      <c r="P93" s="117">
        <v>36</v>
      </c>
      <c r="Q93" s="211">
        <f>SUM(P93*J93/I93)</f>
        <v>29.729729729729733</v>
      </c>
      <c r="R93" s="40">
        <f>SUM(L93+N93+P93)</f>
        <v>129</v>
      </c>
      <c r="S93" s="23" t="s">
        <v>562</v>
      </c>
      <c r="T93" s="12" t="s">
        <v>176</v>
      </c>
    </row>
    <row r="94" spans="1:20" s="1" customFormat="1" ht="46.5" customHeight="1">
      <c r="A94" s="23">
        <v>62</v>
      </c>
      <c r="B94" s="24"/>
      <c r="C94" s="25">
        <v>2</v>
      </c>
      <c r="D94" s="33">
        <f>SUM(J94*R94/I94)</f>
        <v>91.00241545893721</v>
      </c>
      <c r="E94" s="44" t="s">
        <v>398</v>
      </c>
      <c r="F94" s="90" t="s">
        <v>425</v>
      </c>
      <c r="G94" s="27" t="s">
        <v>239</v>
      </c>
      <c r="H94" s="9" t="s">
        <v>314</v>
      </c>
      <c r="I94" s="28">
        <v>82.8</v>
      </c>
      <c r="J94" s="98">
        <v>55</v>
      </c>
      <c r="K94" s="102" t="s">
        <v>313</v>
      </c>
      <c r="L94" s="29">
        <v>52</v>
      </c>
      <c r="M94" s="211">
        <f>SUM(L94*J94/I94)</f>
        <v>34.54106280193237</v>
      </c>
      <c r="N94" s="116">
        <v>45</v>
      </c>
      <c r="O94" s="211">
        <f>SUM(N94*J94/I94)</f>
        <v>29.89130434782609</v>
      </c>
      <c r="P94" s="117">
        <v>40</v>
      </c>
      <c r="Q94" s="211">
        <f>SUM(P94*J94/I94)</f>
        <v>26.570048309178745</v>
      </c>
      <c r="R94" s="40">
        <f>SUM(L94+N94+P94)</f>
        <v>137</v>
      </c>
      <c r="S94" s="23" t="s">
        <v>562</v>
      </c>
      <c r="T94" s="12" t="s">
        <v>156</v>
      </c>
    </row>
    <row r="95" spans="1:20" s="1" customFormat="1" ht="46.5" customHeight="1">
      <c r="A95" s="23">
        <v>63</v>
      </c>
      <c r="B95" s="24"/>
      <c r="C95" s="25">
        <v>3</v>
      </c>
      <c r="D95" s="33">
        <f>SUM(J95*R95/I95)</f>
        <v>74.06666666666666</v>
      </c>
      <c r="E95" s="44" t="s">
        <v>398</v>
      </c>
      <c r="F95" s="90" t="s">
        <v>15</v>
      </c>
      <c r="G95" s="27" t="s">
        <v>47</v>
      </c>
      <c r="H95" s="9" t="s">
        <v>232</v>
      </c>
      <c r="I95" s="28">
        <v>75</v>
      </c>
      <c r="J95" s="98">
        <v>55</v>
      </c>
      <c r="K95" s="102" t="s">
        <v>13</v>
      </c>
      <c r="L95" s="29">
        <v>101</v>
      </c>
      <c r="M95" s="211">
        <f>SUM(L95*J95/I95)</f>
        <v>74.06666666666666</v>
      </c>
      <c r="N95" s="116">
        <v>0</v>
      </c>
      <c r="O95" s="211">
        <f>SUM(N95*J95/I95)</f>
        <v>0</v>
      </c>
      <c r="P95" s="117">
        <v>0</v>
      </c>
      <c r="Q95" s="211">
        <f>SUM(P95*J95/I95)</f>
        <v>0</v>
      </c>
      <c r="R95" s="40">
        <f>SUM(L95+N95+P95)</f>
        <v>101</v>
      </c>
      <c r="S95" s="23" t="s">
        <v>562</v>
      </c>
      <c r="T95" s="12" t="s">
        <v>21</v>
      </c>
    </row>
    <row r="96" spans="17:19" ht="15">
      <c r="Q96" s="34"/>
      <c r="R96" s="34"/>
      <c r="S96" s="34"/>
    </row>
    <row r="97" spans="18:19" ht="15">
      <c r="R97" s="4"/>
      <c r="S97" s="4"/>
    </row>
    <row r="98" spans="4:19" ht="15">
      <c r="D98" s="7" t="s">
        <v>401</v>
      </c>
      <c r="E98" s="7">
        <v>15</v>
      </c>
      <c r="R98" s="4"/>
      <c r="S98" s="4"/>
    </row>
    <row r="99" spans="4:19" ht="15">
      <c r="D99" s="7" t="s">
        <v>402</v>
      </c>
      <c r="E99" s="7">
        <v>13</v>
      </c>
      <c r="Q99" s="35"/>
      <c r="R99" s="35"/>
      <c r="S99" s="35"/>
    </row>
    <row r="100" spans="4:19" ht="15">
      <c r="D100" s="7" t="s">
        <v>403</v>
      </c>
      <c r="E100" s="7">
        <v>13</v>
      </c>
      <c r="Q100" s="35"/>
      <c r="R100" s="35"/>
      <c r="S100" s="35"/>
    </row>
    <row r="101" spans="5:19" ht="15">
      <c r="E101" s="119">
        <f>SUM(E98:E100)</f>
        <v>41</v>
      </c>
      <c r="Q101" s="35"/>
      <c r="R101" s="35"/>
      <c r="S101" s="35"/>
    </row>
  </sheetData>
  <sheetProtection/>
  <mergeCells count="32">
    <mergeCell ref="A71:G71"/>
    <mergeCell ref="A4:F4"/>
    <mergeCell ref="H4:N4"/>
    <mergeCell ref="A60:F60"/>
    <mergeCell ref="H60:N60"/>
    <mergeCell ref="A1:O1"/>
    <mergeCell ref="A2:O2"/>
    <mergeCell ref="A3:O3"/>
    <mergeCell ref="A10:F10"/>
    <mergeCell ref="H10:N10"/>
    <mergeCell ref="A18:F18"/>
    <mergeCell ref="H18:N18"/>
    <mergeCell ref="A25:F25"/>
    <mergeCell ref="H25:N25"/>
    <mergeCell ref="A52:F52"/>
    <mergeCell ref="H52:O52"/>
    <mergeCell ref="H40:N40"/>
    <mergeCell ref="H46:N46"/>
    <mergeCell ref="A31:F31"/>
    <mergeCell ref="H31:N31"/>
    <mergeCell ref="A40:F40"/>
    <mergeCell ref="A46:F46"/>
    <mergeCell ref="A65:G65"/>
    <mergeCell ref="I65:O65"/>
    <mergeCell ref="A91:G91"/>
    <mergeCell ref="I84:O84"/>
    <mergeCell ref="I91:O91"/>
    <mergeCell ref="A64:T64"/>
    <mergeCell ref="A84:G84"/>
    <mergeCell ref="I71:O71"/>
    <mergeCell ref="A77:G77"/>
    <mergeCell ref="I77:O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X189"/>
  <sheetViews>
    <sheetView tabSelected="1" zoomScale="70" zoomScaleNormal="70" zoomScalePageLayoutView="0" workbookViewId="0" topLeftCell="A1">
      <selection activeCell="S5" sqref="S5"/>
    </sheetView>
  </sheetViews>
  <sheetFormatPr defaultColWidth="9.140625" defaultRowHeight="15"/>
  <cols>
    <col min="1" max="1" width="7.7109375" style="30" customWidth="1"/>
    <col min="2" max="2" width="7.7109375" style="83" customWidth="1"/>
    <col min="3" max="3" width="11.7109375" style="83" customWidth="1"/>
    <col min="4" max="4" width="12.7109375" style="83" customWidth="1"/>
    <col min="5" max="5" width="9.8515625" style="83" customWidth="1"/>
    <col min="6" max="6" width="10.421875" style="83" customWidth="1"/>
    <col min="7" max="7" width="35.421875" style="8" customWidth="1"/>
    <col min="8" max="8" width="18.8515625" style="83" customWidth="1"/>
    <col min="9" max="9" width="10.421875" style="83" customWidth="1"/>
    <col min="10" max="10" width="10.7109375" style="8" customWidth="1"/>
    <col min="11" max="11" width="55.421875" style="83" customWidth="1"/>
    <col min="12" max="12" width="11.7109375" style="83" customWidth="1"/>
    <col min="13" max="13" width="11.8515625" style="31" customWidth="1"/>
    <col min="14" max="14" width="43.57421875" style="5" customWidth="1"/>
    <col min="15" max="15" width="19.7109375" style="6" customWidth="1"/>
    <col min="16" max="16" width="11.57421875" style="6" customWidth="1"/>
    <col min="17" max="17" width="11.8515625" style="6" customWidth="1"/>
    <col min="18" max="18" width="14.8515625" style="6" customWidth="1"/>
    <col min="19" max="19" width="32.28125" style="6" customWidth="1"/>
    <col min="20" max="20" width="15.57421875" style="6" customWidth="1"/>
    <col min="21" max="21" width="10.8515625" style="6" customWidth="1"/>
    <col min="22" max="23" width="14.8515625" style="6" customWidth="1"/>
    <col min="24" max="24" width="23.57421875" style="6" customWidth="1"/>
    <col min="25" max="25" width="28.8515625" style="6" customWidth="1"/>
    <col min="26" max="16384" width="9.140625" style="6" customWidth="1"/>
  </cols>
  <sheetData>
    <row r="1" spans="1:15" s="2" customFormat="1" ht="38.25" customHeight="1">
      <c r="A1" s="180" t="s">
        <v>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66" customFormat="1" ht="38.25" customHeight="1">
      <c r="A2" s="183" t="s">
        <v>229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5" s="2" customFormat="1" ht="27.75" customHeight="1">
      <c r="A3" s="186" t="s">
        <v>230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spans="1:16" s="92" customFormat="1" ht="30" customHeight="1">
      <c r="A4" s="226" t="s">
        <v>38</v>
      </c>
      <c r="B4" s="226"/>
      <c r="C4" s="226"/>
      <c r="D4" s="226"/>
      <c r="E4" s="206"/>
      <c r="F4" s="206"/>
      <c r="G4" s="56" t="s">
        <v>42</v>
      </c>
      <c r="H4" s="175" t="s">
        <v>520</v>
      </c>
      <c r="I4" s="176"/>
      <c r="J4" s="176"/>
      <c r="K4" s="176"/>
      <c r="L4" s="176"/>
      <c r="M4" s="176"/>
      <c r="N4" s="177"/>
      <c r="O4" s="58"/>
      <c r="P4" s="4"/>
    </row>
    <row r="5" spans="1:19" s="4" customFormat="1" ht="42.75" customHeight="1">
      <c r="A5" s="17" t="s">
        <v>1</v>
      </c>
      <c r="B5" s="17" t="s">
        <v>22</v>
      </c>
      <c r="C5" s="17" t="s">
        <v>2</v>
      </c>
      <c r="D5" s="142" t="s">
        <v>23</v>
      </c>
      <c r="E5" s="17" t="s">
        <v>206</v>
      </c>
      <c r="F5" s="17" t="s">
        <v>7</v>
      </c>
      <c r="G5" s="17" t="s">
        <v>0</v>
      </c>
      <c r="H5" s="17" t="s">
        <v>6</v>
      </c>
      <c r="I5" s="17" t="s">
        <v>5</v>
      </c>
      <c r="J5" s="17" t="s">
        <v>3</v>
      </c>
      <c r="K5" s="17" t="s">
        <v>14</v>
      </c>
      <c r="L5" s="21" t="s">
        <v>24</v>
      </c>
      <c r="M5" s="17" t="s">
        <v>4</v>
      </c>
      <c r="N5" s="17" t="s">
        <v>9</v>
      </c>
      <c r="O5" s="113" t="s">
        <v>37</v>
      </c>
      <c r="P5" s="143"/>
      <c r="S5" s="5"/>
    </row>
    <row r="6" spans="1:21" s="1" customFormat="1" ht="45" customHeight="1">
      <c r="A6" s="23">
        <v>64</v>
      </c>
      <c r="B6" s="24">
        <v>60</v>
      </c>
      <c r="C6" s="120">
        <v>1</v>
      </c>
      <c r="D6" s="33">
        <f>SUM(M6/I6)</f>
        <v>46.857142857142854</v>
      </c>
      <c r="E6" s="63"/>
      <c r="F6" s="45"/>
      <c r="G6" s="27" t="s">
        <v>125</v>
      </c>
      <c r="H6" s="9" t="s">
        <v>595</v>
      </c>
      <c r="I6" s="28">
        <v>70</v>
      </c>
      <c r="J6" s="59">
        <v>20</v>
      </c>
      <c r="K6" s="12" t="s">
        <v>400</v>
      </c>
      <c r="L6" s="48">
        <v>164</v>
      </c>
      <c r="M6" s="28">
        <f>SUM(L6*J6)</f>
        <v>3280</v>
      </c>
      <c r="N6" s="114" t="s">
        <v>597</v>
      </c>
      <c r="O6" s="78" t="s">
        <v>124</v>
      </c>
      <c r="P6" s="106" t="s">
        <v>282</v>
      </c>
      <c r="Q6" s="94"/>
      <c r="R6" s="94"/>
      <c r="S6" s="91"/>
      <c r="T6" s="91"/>
      <c r="U6" s="91"/>
    </row>
    <row r="7" spans="1:21" s="1" customFormat="1" ht="45" customHeight="1">
      <c r="A7" s="23">
        <v>65</v>
      </c>
      <c r="B7" s="24">
        <v>7</v>
      </c>
      <c r="C7" s="120">
        <v>2</v>
      </c>
      <c r="D7" s="33">
        <f>SUM(M7/I7)</f>
        <v>33.175355450236964</v>
      </c>
      <c r="E7" s="63"/>
      <c r="F7" s="45"/>
      <c r="G7" s="95" t="s">
        <v>430</v>
      </c>
      <c r="H7" s="96" t="s">
        <v>431</v>
      </c>
      <c r="I7" s="28">
        <v>84.4</v>
      </c>
      <c r="J7" s="59">
        <v>20</v>
      </c>
      <c r="K7" s="12" t="s">
        <v>400</v>
      </c>
      <c r="L7" s="29">
        <v>140</v>
      </c>
      <c r="M7" s="28">
        <f>SUM(L7*J7)</f>
        <v>2800</v>
      </c>
      <c r="N7" s="10" t="s">
        <v>589</v>
      </c>
      <c r="O7" s="141" t="s">
        <v>432</v>
      </c>
      <c r="P7" s="34"/>
      <c r="Q7" s="91"/>
      <c r="R7" s="91"/>
      <c r="S7" s="91"/>
      <c r="T7" s="91"/>
      <c r="U7" s="91"/>
    </row>
    <row r="8" spans="1:21" s="1" customFormat="1" ht="45" customHeight="1">
      <c r="A8" s="23">
        <v>66</v>
      </c>
      <c r="B8" s="24">
        <v>52</v>
      </c>
      <c r="C8" s="120">
        <v>3</v>
      </c>
      <c r="D8" s="33">
        <f>SUM(M8/I8)</f>
        <v>30.024213075060533</v>
      </c>
      <c r="E8" s="63"/>
      <c r="F8" s="45"/>
      <c r="G8" s="95" t="s">
        <v>113</v>
      </c>
      <c r="H8" s="96" t="s">
        <v>625</v>
      </c>
      <c r="I8" s="28">
        <v>41.3</v>
      </c>
      <c r="J8" s="59">
        <v>20</v>
      </c>
      <c r="K8" s="12" t="s">
        <v>114</v>
      </c>
      <c r="L8" s="29">
        <v>62</v>
      </c>
      <c r="M8" s="28">
        <f>SUM(L8*J8)</f>
        <v>1240</v>
      </c>
      <c r="N8" s="10" t="s">
        <v>594</v>
      </c>
      <c r="O8" s="141" t="s">
        <v>115</v>
      </c>
      <c r="P8" s="34"/>
      <c r="Q8" s="91"/>
      <c r="R8" s="91"/>
      <c r="S8" s="91"/>
      <c r="T8" s="91"/>
      <c r="U8" s="91"/>
    </row>
    <row r="9" spans="1:19" s="92" customFormat="1" ht="30" customHeight="1">
      <c r="A9" s="226" t="s">
        <v>38</v>
      </c>
      <c r="B9" s="226"/>
      <c r="C9" s="226"/>
      <c r="D9" s="226"/>
      <c r="E9" s="206"/>
      <c r="F9" s="206"/>
      <c r="G9" s="49" t="s">
        <v>44</v>
      </c>
      <c r="H9" s="175" t="s">
        <v>521</v>
      </c>
      <c r="I9" s="176"/>
      <c r="J9" s="176"/>
      <c r="K9" s="176"/>
      <c r="L9" s="176"/>
      <c r="M9" s="176"/>
      <c r="N9" s="176"/>
      <c r="O9" s="198"/>
      <c r="P9" s="84"/>
      <c r="Q9" s="35"/>
      <c r="R9" s="35"/>
      <c r="S9" s="89"/>
    </row>
    <row r="10" spans="1:19" s="4" customFormat="1" ht="42.75" customHeight="1">
      <c r="A10" s="17" t="s">
        <v>1</v>
      </c>
      <c r="B10" s="17" t="s">
        <v>22</v>
      </c>
      <c r="C10" s="17" t="s">
        <v>2</v>
      </c>
      <c r="D10" s="142" t="s">
        <v>23</v>
      </c>
      <c r="E10" s="17" t="s">
        <v>206</v>
      </c>
      <c r="F10" s="17" t="s">
        <v>7</v>
      </c>
      <c r="G10" s="17" t="s">
        <v>0</v>
      </c>
      <c r="H10" s="17" t="s">
        <v>6</v>
      </c>
      <c r="I10" s="17" t="s">
        <v>5</v>
      </c>
      <c r="J10" s="17" t="s">
        <v>3</v>
      </c>
      <c r="K10" s="17" t="s">
        <v>14</v>
      </c>
      <c r="L10" s="21" t="s">
        <v>24</v>
      </c>
      <c r="M10" s="17" t="s">
        <v>4</v>
      </c>
      <c r="N10" s="17" t="s">
        <v>9</v>
      </c>
      <c r="O10" s="113" t="s">
        <v>37</v>
      </c>
      <c r="P10" s="143"/>
      <c r="S10" s="5"/>
    </row>
    <row r="11" spans="1:21" s="1" customFormat="1" ht="45" customHeight="1">
      <c r="A11" s="23">
        <v>67</v>
      </c>
      <c r="B11" s="24">
        <v>64</v>
      </c>
      <c r="C11" s="15">
        <v>1</v>
      </c>
      <c r="D11" s="33">
        <f>SUM(M11/I11)</f>
        <v>60</v>
      </c>
      <c r="E11" s="63"/>
      <c r="F11" s="97" t="s">
        <v>138</v>
      </c>
      <c r="G11" s="27" t="s">
        <v>136</v>
      </c>
      <c r="H11" s="9" t="s">
        <v>137</v>
      </c>
      <c r="I11" s="28">
        <v>68.75</v>
      </c>
      <c r="J11" s="38">
        <v>25</v>
      </c>
      <c r="K11" s="102" t="s">
        <v>139</v>
      </c>
      <c r="L11" s="48">
        <v>165</v>
      </c>
      <c r="M11" s="28">
        <f>SUM(L11*J11)</f>
        <v>4125</v>
      </c>
      <c r="N11" s="210" t="s">
        <v>599</v>
      </c>
      <c r="O11" s="144" t="s">
        <v>63</v>
      </c>
      <c r="P11" s="34"/>
      <c r="Q11" s="94"/>
      <c r="R11" s="91"/>
      <c r="S11" s="91"/>
      <c r="T11" s="91"/>
      <c r="U11" s="91"/>
    </row>
    <row r="12" spans="1:21" s="1" customFormat="1" ht="45" customHeight="1">
      <c r="A12" s="23">
        <v>68</v>
      </c>
      <c r="B12" s="24">
        <v>65</v>
      </c>
      <c r="C12" s="15">
        <v>2</v>
      </c>
      <c r="D12" s="33">
        <f>SUM(M12/I12)</f>
        <v>41.41104294478527</v>
      </c>
      <c r="E12" s="63"/>
      <c r="F12" s="45"/>
      <c r="G12" s="27" t="s">
        <v>337</v>
      </c>
      <c r="H12" s="9" t="s">
        <v>348</v>
      </c>
      <c r="I12" s="28">
        <v>65.2</v>
      </c>
      <c r="J12" s="38">
        <v>25</v>
      </c>
      <c r="K12" s="12" t="s">
        <v>433</v>
      </c>
      <c r="L12" s="48">
        <v>108</v>
      </c>
      <c r="M12" s="28">
        <f>SUM(L12*J12)</f>
        <v>2700</v>
      </c>
      <c r="N12" s="210" t="s">
        <v>598</v>
      </c>
      <c r="O12" s="144" t="s">
        <v>250</v>
      </c>
      <c r="P12" s="106" t="s">
        <v>236</v>
      </c>
      <c r="Q12" s="42"/>
      <c r="R12" s="91"/>
      <c r="S12" s="91"/>
      <c r="T12" s="91"/>
      <c r="U12" s="91"/>
    </row>
    <row r="13" spans="1:19" s="92" customFormat="1" ht="30" customHeight="1">
      <c r="A13" s="226" t="s">
        <v>38</v>
      </c>
      <c r="B13" s="226"/>
      <c r="C13" s="226"/>
      <c r="D13" s="226"/>
      <c r="E13" s="206"/>
      <c r="F13" s="206"/>
      <c r="G13" s="50" t="s">
        <v>43</v>
      </c>
      <c r="H13" s="175" t="s">
        <v>522</v>
      </c>
      <c r="I13" s="176"/>
      <c r="J13" s="176"/>
      <c r="K13" s="176"/>
      <c r="L13" s="176"/>
      <c r="M13" s="176"/>
      <c r="N13" s="176"/>
      <c r="O13" s="198"/>
      <c r="P13" s="85"/>
      <c r="Q13" s="4"/>
      <c r="R13" s="4"/>
      <c r="S13" s="89"/>
    </row>
    <row r="14" spans="1:19" s="4" customFormat="1" ht="42.75" customHeight="1">
      <c r="A14" s="17" t="s">
        <v>1</v>
      </c>
      <c r="B14" s="17" t="s">
        <v>22</v>
      </c>
      <c r="C14" s="17" t="s">
        <v>2</v>
      </c>
      <c r="D14" s="142" t="s">
        <v>23</v>
      </c>
      <c r="E14" s="17" t="s">
        <v>206</v>
      </c>
      <c r="F14" s="17" t="s">
        <v>7</v>
      </c>
      <c r="G14" s="17" t="s">
        <v>0</v>
      </c>
      <c r="H14" s="17" t="s">
        <v>6</v>
      </c>
      <c r="I14" s="17" t="s">
        <v>5</v>
      </c>
      <c r="J14" s="17" t="s">
        <v>3</v>
      </c>
      <c r="K14" s="17" t="s">
        <v>14</v>
      </c>
      <c r="L14" s="21" t="s">
        <v>24</v>
      </c>
      <c r="M14" s="17" t="s">
        <v>4</v>
      </c>
      <c r="N14" s="17" t="s">
        <v>9</v>
      </c>
      <c r="O14" s="113" t="s">
        <v>37</v>
      </c>
      <c r="P14" s="143"/>
      <c r="S14" s="5"/>
    </row>
    <row r="15" spans="1:20" s="1" customFormat="1" ht="45" customHeight="1">
      <c r="A15" s="23">
        <v>69</v>
      </c>
      <c r="B15" s="24">
        <v>17</v>
      </c>
      <c r="C15" s="15">
        <v>1</v>
      </c>
      <c r="D15" s="33">
        <f>SUM(M15/I15)</f>
        <v>53.6036036036036</v>
      </c>
      <c r="E15" s="63"/>
      <c r="F15" s="90" t="s">
        <v>108</v>
      </c>
      <c r="G15" s="27" t="s">
        <v>100</v>
      </c>
      <c r="H15" s="9" t="s">
        <v>107</v>
      </c>
      <c r="I15" s="28">
        <v>55.5</v>
      </c>
      <c r="J15" s="37">
        <v>35</v>
      </c>
      <c r="K15" s="102" t="s">
        <v>313</v>
      </c>
      <c r="L15" s="48">
        <v>85</v>
      </c>
      <c r="M15" s="28">
        <f>SUM(L15*J15)</f>
        <v>2975</v>
      </c>
      <c r="N15" s="210" t="s">
        <v>600</v>
      </c>
      <c r="O15" s="144" t="s">
        <v>435</v>
      </c>
      <c r="P15" s="71"/>
      <c r="Q15" s="91"/>
      <c r="R15" s="91"/>
      <c r="S15" s="91"/>
      <c r="T15" s="91"/>
    </row>
    <row r="16" spans="1:21" s="1" customFormat="1" ht="45" customHeight="1">
      <c r="A16" s="23">
        <v>70</v>
      </c>
      <c r="B16" s="24">
        <v>32</v>
      </c>
      <c r="C16" s="15">
        <v>2</v>
      </c>
      <c r="D16" s="33">
        <f>SUM(M16/I16)</f>
        <v>53.4351145038168</v>
      </c>
      <c r="E16" s="63"/>
      <c r="F16" s="90" t="s">
        <v>111</v>
      </c>
      <c r="G16" s="27" t="s">
        <v>109</v>
      </c>
      <c r="H16" s="9" t="s">
        <v>110</v>
      </c>
      <c r="I16" s="28">
        <v>78.6</v>
      </c>
      <c r="J16" s="37">
        <v>35</v>
      </c>
      <c r="K16" s="102" t="s">
        <v>313</v>
      </c>
      <c r="L16" s="29">
        <v>120</v>
      </c>
      <c r="M16" s="28">
        <f>SUM(L16*J16)</f>
        <v>4200</v>
      </c>
      <c r="N16" s="10" t="s">
        <v>576</v>
      </c>
      <c r="O16" s="144" t="s">
        <v>435</v>
      </c>
      <c r="P16" s="34"/>
      <c r="Q16" s="91"/>
      <c r="R16" s="91"/>
      <c r="S16" s="91"/>
      <c r="T16" s="91"/>
      <c r="U16" s="91"/>
    </row>
    <row r="17" spans="1:21" s="1" customFormat="1" ht="45" customHeight="1">
      <c r="A17" s="23">
        <v>71</v>
      </c>
      <c r="B17" s="24">
        <v>22</v>
      </c>
      <c r="C17" s="15">
        <v>3</v>
      </c>
      <c r="D17" s="33">
        <f>SUM(M17/I17)</f>
        <v>35.48109965635739</v>
      </c>
      <c r="E17" s="63"/>
      <c r="F17" s="44"/>
      <c r="G17" s="27" t="s">
        <v>248</v>
      </c>
      <c r="H17" s="9" t="s">
        <v>249</v>
      </c>
      <c r="I17" s="28">
        <v>58.2</v>
      </c>
      <c r="J17" s="37">
        <v>35</v>
      </c>
      <c r="K17" s="12" t="s">
        <v>433</v>
      </c>
      <c r="L17" s="29">
        <v>59</v>
      </c>
      <c r="M17" s="28">
        <f>SUM(L17*J17)</f>
        <v>2065</v>
      </c>
      <c r="N17" s="10" t="s">
        <v>577</v>
      </c>
      <c r="O17" s="144" t="s">
        <v>250</v>
      </c>
      <c r="P17" s="121" t="s">
        <v>236</v>
      </c>
      <c r="Q17" s="91"/>
      <c r="R17" s="91"/>
      <c r="S17" s="91"/>
      <c r="T17" s="91"/>
      <c r="U17" s="91"/>
    </row>
    <row r="18" spans="1:21" s="1" customFormat="1" ht="45" customHeight="1">
      <c r="A18" s="23">
        <v>72</v>
      </c>
      <c r="B18" s="24">
        <v>90</v>
      </c>
      <c r="C18" s="15">
        <v>4</v>
      </c>
      <c r="D18" s="33">
        <f>SUM(M18/I18)</f>
        <v>21.261682242990652</v>
      </c>
      <c r="E18" s="63"/>
      <c r="F18" s="90" t="s">
        <v>222</v>
      </c>
      <c r="G18" s="27" t="s">
        <v>102</v>
      </c>
      <c r="H18" s="9" t="s">
        <v>112</v>
      </c>
      <c r="I18" s="28">
        <v>64.2</v>
      </c>
      <c r="J18" s="37">
        <v>35</v>
      </c>
      <c r="K18" s="102" t="s">
        <v>313</v>
      </c>
      <c r="L18" s="29">
        <v>39</v>
      </c>
      <c r="M18" s="28">
        <f>SUM(L18*J18)</f>
        <v>1365</v>
      </c>
      <c r="N18" s="10" t="s">
        <v>596</v>
      </c>
      <c r="O18" s="144" t="s">
        <v>435</v>
      </c>
      <c r="P18" s="34"/>
      <c r="Q18" s="91"/>
      <c r="R18" s="91"/>
      <c r="S18" s="91"/>
      <c r="T18" s="91"/>
      <c r="U18" s="91"/>
    </row>
    <row r="19" spans="1:18" s="92" customFormat="1" ht="30" customHeight="1">
      <c r="A19" s="226" t="s">
        <v>38</v>
      </c>
      <c r="B19" s="226"/>
      <c r="C19" s="226"/>
      <c r="D19" s="226"/>
      <c r="E19" s="206"/>
      <c r="F19" s="206"/>
      <c r="G19" s="51" t="s">
        <v>45</v>
      </c>
      <c r="H19" s="175" t="s">
        <v>523</v>
      </c>
      <c r="I19" s="176"/>
      <c r="J19" s="176"/>
      <c r="K19" s="176"/>
      <c r="L19" s="176"/>
      <c r="M19" s="176"/>
      <c r="N19" s="176"/>
      <c r="O19" s="198"/>
      <c r="P19" s="34"/>
      <c r="Q19" s="94"/>
      <c r="R19" s="89"/>
    </row>
    <row r="20" spans="1:19" s="4" customFormat="1" ht="42.75" customHeight="1">
      <c r="A20" s="17" t="s">
        <v>1</v>
      </c>
      <c r="B20" s="17" t="s">
        <v>22</v>
      </c>
      <c r="C20" s="17" t="s">
        <v>2</v>
      </c>
      <c r="D20" s="142" t="s">
        <v>23</v>
      </c>
      <c r="E20" s="17" t="s">
        <v>206</v>
      </c>
      <c r="F20" s="17" t="s">
        <v>7</v>
      </c>
      <c r="G20" s="17" t="s">
        <v>0</v>
      </c>
      <c r="H20" s="17" t="s">
        <v>6</v>
      </c>
      <c r="I20" s="17" t="s">
        <v>5</v>
      </c>
      <c r="J20" s="17" t="s">
        <v>3</v>
      </c>
      <c r="K20" s="17" t="s">
        <v>14</v>
      </c>
      <c r="L20" s="21" t="s">
        <v>24</v>
      </c>
      <c r="M20" s="17" t="s">
        <v>4</v>
      </c>
      <c r="N20" s="17" t="s">
        <v>9</v>
      </c>
      <c r="O20" s="113" t="s">
        <v>37</v>
      </c>
      <c r="P20" s="143"/>
      <c r="S20" s="5"/>
    </row>
    <row r="21" spans="1:19" s="1" customFormat="1" ht="45.75" customHeight="1">
      <c r="A21" s="23">
        <v>73</v>
      </c>
      <c r="B21" s="24">
        <v>78</v>
      </c>
      <c r="C21" s="15">
        <v>1</v>
      </c>
      <c r="D21" s="33">
        <f>SUM(M21/I21)</f>
        <v>57.70804911323329</v>
      </c>
      <c r="E21" s="63"/>
      <c r="F21" s="90" t="s">
        <v>60</v>
      </c>
      <c r="G21" s="27" t="s">
        <v>58</v>
      </c>
      <c r="H21" s="9" t="s">
        <v>59</v>
      </c>
      <c r="I21" s="74">
        <v>73.3</v>
      </c>
      <c r="J21" s="36">
        <v>45</v>
      </c>
      <c r="K21" s="102" t="s">
        <v>13</v>
      </c>
      <c r="L21" s="29">
        <v>94</v>
      </c>
      <c r="M21" s="28">
        <f>SUM(L21*J21)</f>
        <v>4230</v>
      </c>
      <c r="N21" s="114" t="s">
        <v>576</v>
      </c>
      <c r="O21" s="144" t="s">
        <v>56</v>
      </c>
      <c r="P21" s="106" t="s">
        <v>236</v>
      </c>
      <c r="Q21" s="91"/>
      <c r="R21" s="42"/>
      <c r="S21" s="91"/>
    </row>
    <row r="22" spans="1:21" s="1" customFormat="1" ht="45" customHeight="1">
      <c r="A22" s="23">
        <v>74</v>
      </c>
      <c r="B22" s="24">
        <v>76</v>
      </c>
      <c r="C22" s="15">
        <v>2</v>
      </c>
      <c r="D22" s="33">
        <f>SUM(M22/I22)</f>
        <v>55.47091412742382</v>
      </c>
      <c r="E22" s="63"/>
      <c r="F22" s="90" t="s">
        <v>434</v>
      </c>
      <c r="G22" s="27" t="s">
        <v>383</v>
      </c>
      <c r="H22" s="9" t="s">
        <v>384</v>
      </c>
      <c r="I22" s="28">
        <v>72.2</v>
      </c>
      <c r="J22" s="36">
        <v>45</v>
      </c>
      <c r="K22" s="12" t="s">
        <v>376</v>
      </c>
      <c r="L22" s="29">
        <v>89</v>
      </c>
      <c r="M22" s="28">
        <f>SUM(L22*J22)</f>
        <v>4005</v>
      </c>
      <c r="N22" s="114" t="s">
        <v>576</v>
      </c>
      <c r="O22" s="144" t="s">
        <v>378</v>
      </c>
      <c r="P22" s="34"/>
      <c r="R22" s="42"/>
      <c r="S22" s="91"/>
      <c r="T22" s="91"/>
      <c r="U22" s="91"/>
    </row>
    <row r="23" spans="1:21" s="1" customFormat="1" ht="45" customHeight="1">
      <c r="A23" s="23">
        <v>75</v>
      </c>
      <c r="B23" s="24">
        <v>21</v>
      </c>
      <c r="C23" s="15">
        <v>3</v>
      </c>
      <c r="D23" s="33">
        <f>SUM(M23/I23)</f>
        <v>41.83884297520661</v>
      </c>
      <c r="E23" s="63"/>
      <c r="F23" s="90" t="s">
        <v>323</v>
      </c>
      <c r="G23" s="27" t="s">
        <v>321</v>
      </c>
      <c r="H23" s="9" t="s">
        <v>322</v>
      </c>
      <c r="I23" s="28">
        <v>96.8</v>
      </c>
      <c r="J23" s="36">
        <v>45</v>
      </c>
      <c r="K23" s="102" t="s">
        <v>324</v>
      </c>
      <c r="L23" s="29">
        <v>90</v>
      </c>
      <c r="M23" s="28">
        <f>SUM(L23*J23)</f>
        <v>4050</v>
      </c>
      <c r="N23" s="114" t="s">
        <v>576</v>
      </c>
      <c r="O23" s="144" t="s">
        <v>320</v>
      </c>
      <c r="P23" s="34"/>
      <c r="Q23" s="42"/>
      <c r="R23" s="91"/>
      <c r="S23" s="91"/>
      <c r="T23" s="91"/>
      <c r="U23" s="91"/>
    </row>
    <row r="24" spans="1:18" s="1" customFormat="1" ht="30" customHeight="1">
      <c r="A24" s="226" t="s">
        <v>38</v>
      </c>
      <c r="B24" s="226"/>
      <c r="C24" s="226"/>
      <c r="D24" s="226"/>
      <c r="E24" s="206"/>
      <c r="F24" s="206"/>
      <c r="G24" s="51" t="s">
        <v>45</v>
      </c>
      <c r="H24" s="194" t="s">
        <v>524</v>
      </c>
      <c r="I24" s="195"/>
      <c r="J24" s="195"/>
      <c r="K24" s="195"/>
      <c r="L24" s="195"/>
      <c r="M24" s="195"/>
      <c r="N24" s="195"/>
      <c r="O24" s="196"/>
      <c r="P24" s="83"/>
      <c r="Q24" s="3"/>
      <c r="R24" s="3"/>
    </row>
    <row r="25" spans="1:19" s="4" customFormat="1" ht="42.75" customHeight="1">
      <c r="A25" s="17" t="s">
        <v>1</v>
      </c>
      <c r="B25" s="17" t="s">
        <v>22</v>
      </c>
      <c r="C25" s="17" t="s">
        <v>2</v>
      </c>
      <c r="D25" s="142" t="s">
        <v>23</v>
      </c>
      <c r="E25" s="17" t="s">
        <v>206</v>
      </c>
      <c r="F25" s="17" t="s">
        <v>7</v>
      </c>
      <c r="G25" s="17" t="s">
        <v>0</v>
      </c>
      <c r="H25" s="17" t="s">
        <v>6</v>
      </c>
      <c r="I25" s="17" t="s">
        <v>5</v>
      </c>
      <c r="J25" s="17" t="s">
        <v>3</v>
      </c>
      <c r="K25" s="17" t="s">
        <v>14</v>
      </c>
      <c r="L25" s="21" t="s">
        <v>24</v>
      </c>
      <c r="M25" s="17" t="s">
        <v>4</v>
      </c>
      <c r="N25" s="17" t="s">
        <v>9</v>
      </c>
      <c r="O25" s="113" t="s">
        <v>37</v>
      </c>
      <c r="P25" s="143"/>
      <c r="S25" s="5"/>
    </row>
    <row r="26" spans="1:21" s="1" customFormat="1" ht="45" customHeight="1">
      <c r="A26" s="23">
        <v>76</v>
      </c>
      <c r="B26" s="145">
        <v>81</v>
      </c>
      <c r="C26" s="25">
        <v>1</v>
      </c>
      <c r="D26" s="93">
        <f>SUM(M26/I26)</f>
        <v>57.330637007077854</v>
      </c>
      <c r="E26" s="53"/>
      <c r="F26" s="90" t="s">
        <v>336</v>
      </c>
      <c r="G26" s="27" t="s">
        <v>334</v>
      </c>
      <c r="H26" s="9" t="s">
        <v>335</v>
      </c>
      <c r="I26" s="28">
        <v>98.9</v>
      </c>
      <c r="J26" s="36">
        <v>45</v>
      </c>
      <c r="K26" s="12" t="s">
        <v>251</v>
      </c>
      <c r="L26" s="48">
        <v>126</v>
      </c>
      <c r="M26" s="28">
        <f>SUM(L26*J26)</f>
        <v>5670</v>
      </c>
      <c r="N26" s="210" t="s">
        <v>601</v>
      </c>
      <c r="O26" s="144" t="s">
        <v>250</v>
      </c>
      <c r="P26" s="110"/>
      <c r="Q26" s="89"/>
      <c r="R26" s="89"/>
      <c r="S26" s="89"/>
      <c r="T26" s="89"/>
      <c r="U26" s="89"/>
    </row>
    <row r="27" spans="1:23" s="1" customFormat="1" ht="45.75" customHeight="1">
      <c r="A27" s="23">
        <v>77</v>
      </c>
      <c r="B27" s="145">
        <v>81</v>
      </c>
      <c r="C27" s="25">
        <v>2</v>
      </c>
      <c r="D27" s="93">
        <f>SUM(M27/I27)</f>
        <v>27.240977881257272</v>
      </c>
      <c r="E27" s="53"/>
      <c r="F27" s="90" t="s">
        <v>74</v>
      </c>
      <c r="G27" s="27" t="s">
        <v>72</v>
      </c>
      <c r="H27" s="9" t="s">
        <v>73</v>
      </c>
      <c r="I27" s="28">
        <v>85.9</v>
      </c>
      <c r="J27" s="36">
        <v>45</v>
      </c>
      <c r="K27" s="12" t="s">
        <v>65</v>
      </c>
      <c r="L27" s="48">
        <v>52</v>
      </c>
      <c r="M27" s="28">
        <f>SUM(L27*J27)</f>
        <v>2340</v>
      </c>
      <c r="N27" s="210" t="s">
        <v>601</v>
      </c>
      <c r="O27" s="144" t="s">
        <v>64</v>
      </c>
      <c r="P27" s="83"/>
      <c r="Q27" s="94"/>
      <c r="R27" s="89"/>
      <c r="S27" s="89"/>
      <c r="T27" s="89"/>
      <c r="U27" s="89"/>
      <c r="V27" s="89"/>
      <c r="W27" s="89"/>
    </row>
    <row r="28" spans="1:23" s="1" customFormat="1" ht="45.75" customHeight="1">
      <c r="A28" s="23">
        <v>78</v>
      </c>
      <c r="B28" s="146">
        <v>65</v>
      </c>
      <c r="C28" s="25">
        <v>3</v>
      </c>
      <c r="D28" s="93">
        <f>SUM(M28/I28)</f>
        <v>18.202247191011235</v>
      </c>
      <c r="E28" s="53"/>
      <c r="F28" s="90" t="s">
        <v>442</v>
      </c>
      <c r="G28" s="27" t="s">
        <v>440</v>
      </c>
      <c r="H28" s="9" t="s">
        <v>441</v>
      </c>
      <c r="I28" s="28">
        <v>89</v>
      </c>
      <c r="J28" s="36">
        <v>45</v>
      </c>
      <c r="K28" s="12" t="s">
        <v>13</v>
      </c>
      <c r="L28" s="29">
        <v>36</v>
      </c>
      <c r="M28" s="28">
        <f>SUM(L28*J28)</f>
        <v>1620</v>
      </c>
      <c r="N28" s="10"/>
      <c r="O28" s="144" t="s">
        <v>66</v>
      </c>
      <c r="P28" s="83"/>
      <c r="Q28" s="94"/>
      <c r="R28" s="89"/>
      <c r="S28" s="89"/>
      <c r="T28" s="89"/>
      <c r="U28" s="89"/>
      <c r="V28" s="89"/>
      <c r="W28" s="89"/>
    </row>
    <row r="29" spans="1:18" s="92" customFormat="1" ht="30" customHeight="1">
      <c r="A29" s="226" t="s">
        <v>38</v>
      </c>
      <c r="B29" s="226"/>
      <c r="C29" s="226"/>
      <c r="D29" s="226"/>
      <c r="E29" s="206"/>
      <c r="F29" s="206"/>
      <c r="G29" s="51" t="s">
        <v>45</v>
      </c>
      <c r="H29" s="194" t="s">
        <v>525</v>
      </c>
      <c r="I29" s="195"/>
      <c r="J29" s="195"/>
      <c r="K29" s="195"/>
      <c r="L29" s="195"/>
      <c r="M29" s="195"/>
      <c r="N29" s="195"/>
      <c r="O29" s="196"/>
      <c r="P29" s="84"/>
      <c r="Q29" s="91"/>
      <c r="R29" s="94"/>
    </row>
    <row r="30" spans="1:19" s="4" customFormat="1" ht="42.75" customHeight="1">
      <c r="A30" s="17" t="s">
        <v>1</v>
      </c>
      <c r="B30" s="17" t="s">
        <v>22</v>
      </c>
      <c r="C30" s="17" t="s">
        <v>2</v>
      </c>
      <c r="D30" s="142" t="s">
        <v>23</v>
      </c>
      <c r="E30" s="17" t="s">
        <v>206</v>
      </c>
      <c r="F30" s="17" t="s">
        <v>7</v>
      </c>
      <c r="G30" s="17" t="s">
        <v>0</v>
      </c>
      <c r="H30" s="17" t="s">
        <v>6</v>
      </c>
      <c r="I30" s="17" t="s">
        <v>5</v>
      </c>
      <c r="J30" s="17" t="s">
        <v>3</v>
      </c>
      <c r="K30" s="17" t="s">
        <v>14</v>
      </c>
      <c r="L30" s="21" t="s">
        <v>24</v>
      </c>
      <c r="M30" s="17" t="s">
        <v>4</v>
      </c>
      <c r="N30" s="17" t="s">
        <v>9</v>
      </c>
      <c r="O30" s="113" t="s">
        <v>37</v>
      </c>
      <c r="P30" s="143"/>
      <c r="S30" s="5"/>
    </row>
    <row r="31" spans="1:21" s="1" customFormat="1" ht="45" customHeight="1">
      <c r="A31" s="23">
        <v>79</v>
      </c>
      <c r="B31" s="147">
        <v>6</v>
      </c>
      <c r="C31" s="25">
        <v>1</v>
      </c>
      <c r="D31" s="93">
        <f>SUM(M31/I31)</f>
        <v>56.85224839400428</v>
      </c>
      <c r="E31" s="53"/>
      <c r="F31" s="90" t="s">
        <v>293</v>
      </c>
      <c r="G31" s="27" t="s">
        <v>291</v>
      </c>
      <c r="H31" s="9" t="s">
        <v>292</v>
      </c>
      <c r="I31" s="28">
        <v>93.4</v>
      </c>
      <c r="J31" s="36">
        <v>45</v>
      </c>
      <c r="K31" s="12" t="s">
        <v>400</v>
      </c>
      <c r="L31" s="29">
        <v>118</v>
      </c>
      <c r="M31" s="28">
        <f>SUM(L31*J31)</f>
        <v>5310</v>
      </c>
      <c r="N31" s="10"/>
      <c r="O31" s="144" t="s">
        <v>124</v>
      </c>
      <c r="P31" s="106" t="s">
        <v>236</v>
      </c>
      <c r="Q31" s="89"/>
      <c r="R31" s="89"/>
      <c r="S31" s="89"/>
      <c r="T31" s="89"/>
      <c r="U31" s="89"/>
    </row>
    <row r="32" spans="1:21" s="1" customFormat="1" ht="45" customHeight="1">
      <c r="A32" s="23">
        <v>80</v>
      </c>
      <c r="B32" s="147">
        <v>99</v>
      </c>
      <c r="C32" s="25">
        <v>2</v>
      </c>
      <c r="D32" s="93">
        <f>SUM(M32/I32)</f>
        <v>49.83388704318937</v>
      </c>
      <c r="E32" s="53"/>
      <c r="F32" s="90" t="s">
        <v>32</v>
      </c>
      <c r="G32" s="27" t="s">
        <v>33</v>
      </c>
      <c r="H32" s="9" t="s">
        <v>34</v>
      </c>
      <c r="I32" s="28">
        <v>90.3</v>
      </c>
      <c r="J32" s="36">
        <v>45</v>
      </c>
      <c r="K32" s="12" t="s">
        <v>31</v>
      </c>
      <c r="L32" s="29">
        <v>100</v>
      </c>
      <c r="M32" s="28">
        <f>SUM(L32*J32)</f>
        <v>4500</v>
      </c>
      <c r="N32" s="10"/>
      <c r="O32" s="144" t="s">
        <v>204</v>
      </c>
      <c r="P32" s="110"/>
      <c r="Q32" s="89"/>
      <c r="R32" s="80"/>
      <c r="S32" s="91"/>
      <c r="T32" s="91"/>
      <c r="U32" s="91"/>
    </row>
    <row r="33" spans="1:21" s="1" customFormat="1" ht="45" customHeight="1">
      <c r="A33" s="23">
        <v>81</v>
      </c>
      <c r="B33" s="24">
        <v>35</v>
      </c>
      <c r="C33" s="15">
        <v>3</v>
      </c>
      <c r="D33" s="33">
        <f>SUM(M33/I33)</f>
        <v>29.20353982300885</v>
      </c>
      <c r="E33" s="63"/>
      <c r="F33" s="90" t="s">
        <v>422</v>
      </c>
      <c r="G33" s="27" t="s">
        <v>237</v>
      </c>
      <c r="H33" s="9" t="s">
        <v>307</v>
      </c>
      <c r="I33" s="28">
        <v>67.8</v>
      </c>
      <c r="J33" s="36">
        <v>45</v>
      </c>
      <c r="K33" s="102" t="s">
        <v>308</v>
      </c>
      <c r="L33" s="29">
        <v>44</v>
      </c>
      <c r="M33" s="28">
        <f>SUM(L33*J33)</f>
        <v>1980</v>
      </c>
      <c r="N33" s="10"/>
      <c r="O33" s="144" t="s">
        <v>309</v>
      </c>
      <c r="P33" s="34"/>
      <c r="Q33" s="91"/>
      <c r="R33" s="80"/>
      <c r="S33" s="108"/>
      <c r="T33" s="89"/>
      <c r="U33" s="89"/>
    </row>
    <row r="34" spans="1:18" s="92" customFormat="1" ht="30" customHeight="1">
      <c r="A34" s="226" t="s">
        <v>38</v>
      </c>
      <c r="B34" s="226"/>
      <c r="C34" s="226"/>
      <c r="D34" s="226"/>
      <c r="E34" s="206"/>
      <c r="F34" s="206"/>
      <c r="G34" s="104" t="s">
        <v>40</v>
      </c>
      <c r="H34" s="172" t="s">
        <v>526</v>
      </c>
      <c r="I34" s="173"/>
      <c r="J34" s="173"/>
      <c r="K34" s="173"/>
      <c r="L34" s="173"/>
      <c r="M34" s="173"/>
      <c r="N34" s="173"/>
      <c r="O34" s="197"/>
      <c r="P34" s="86"/>
      <c r="Q34" s="35"/>
      <c r="R34" s="89"/>
    </row>
    <row r="35" spans="1:19" s="4" customFormat="1" ht="42.75" customHeight="1">
      <c r="A35" s="17" t="s">
        <v>1</v>
      </c>
      <c r="B35" s="17" t="s">
        <v>22</v>
      </c>
      <c r="C35" s="17" t="s">
        <v>2</v>
      </c>
      <c r="D35" s="142" t="s">
        <v>23</v>
      </c>
      <c r="E35" s="17" t="s">
        <v>206</v>
      </c>
      <c r="F35" s="17" t="s">
        <v>7</v>
      </c>
      <c r="G35" s="17" t="s">
        <v>0</v>
      </c>
      <c r="H35" s="17" t="s">
        <v>6</v>
      </c>
      <c r="I35" s="17" t="s">
        <v>5</v>
      </c>
      <c r="J35" s="17" t="s">
        <v>3</v>
      </c>
      <c r="K35" s="17" t="s">
        <v>14</v>
      </c>
      <c r="L35" s="21" t="s">
        <v>24</v>
      </c>
      <c r="M35" s="17" t="s">
        <v>4</v>
      </c>
      <c r="N35" s="17" t="s">
        <v>9</v>
      </c>
      <c r="O35" s="113" t="s">
        <v>37</v>
      </c>
      <c r="P35" s="143"/>
      <c r="S35" s="5"/>
    </row>
    <row r="36" spans="1:21" s="1" customFormat="1" ht="45" customHeight="1">
      <c r="A36" s="23">
        <v>82</v>
      </c>
      <c r="B36" s="24">
        <v>56</v>
      </c>
      <c r="C36" s="15">
        <v>1</v>
      </c>
      <c r="D36" s="33">
        <f>SUM(M36/I36)</f>
        <v>25.647668393782386</v>
      </c>
      <c r="E36" s="63"/>
      <c r="F36" s="90" t="s">
        <v>421</v>
      </c>
      <c r="G36" s="27" t="s">
        <v>238</v>
      </c>
      <c r="H36" s="9" t="s">
        <v>310</v>
      </c>
      <c r="I36" s="47">
        <v>57.9</v>
      </c>
      <c r="J36" s="98">
        <v>55</v>
      </c>
      <c r="K36" s="102" t="s">
        <v>308</v>
      </c>
      <c r="L36" s="29">
        <v>27</v>
      </c>
      <c r="M36" s="28">
        <f>SUM(L36*J36)</f>
        <v>1485</v>
      </c>
      <c r="N36" s="10" t="s">
        <v>562</v>
      </c>
      <c r="O36" s="144" t="s">
        <v>309</v>
      </c>
      <c r="P36" s="106" t="s">
        <v>236</v>
      </c>
      <c r="Q36" s="91"/>
      <c r="R36" s="91"/>
      <c r="S36" s="91"/>
      <c r="T36" s="91"/>
      <c r="U36" s="91"/>
    </row>
    <row r="37" spans="1:18" s="92" customFormat="1" ht="30" customHeight="1">
      <c r="A37" s="226" t="s">
        <v>38</v>
      </c>
      <c r="B37" s="226"/>
      <c r="C37" s="226"/>
      <c r="D37" s="226"/>
      <c r="E37" s="206"/>
      <c r="F37" s="206"/>
      <c r="G37" s="104" t="s">
        <v>40</v>
      </c>
      <c r="H37" s="191" t="s">
        <v>527</v>
      </c>
      <c r="I37" s="192"/>
      <c r="J37" s="192"/>
      <c r="K37" s="192"/>
      <c r="L37" s="192"/>
      <c r="M37" s="192"/>
      <c r="N37" s="192"/>
      <c r="O37" s="193"/>
      <c r="R37" s="108"/>
    </row>
    <row r="38" spans="1:19" s="4" customFormat="1" ht="42.75" customHeight="1">
      <c r="A38" s="17" t="s">
        <v>1</v>
      </c>
      <c r="B38" s="17" t="s">
        <v>22</v>
      </c>
      <c r="C38" s="17" t="s">
        <v>2</v>
      </c>
      <c r="D38" s="142" t="s">
        <v>23</v>
      </c>
      <c r="E38" s="17" t="s">
        <v>206</v>
      </c>
      <c r="F38" s="17" t="s">
        <v>7</v>
      </c>
      <c r="G38" s="17" t="s">
        <v>0</v>
      </c>
      <c r="H38" s="17" t="s">
        <v>6</v>
      </c>
      <c r="I38" s="17" t="s">
        <v>5</v>
      </c>
      <c r="J38" s="17" t="s">
        <v>3</v>
      </c>
      <c r="K38" s="17" t="s">
        <v>14</v>
      </c>
      <c r="L38" s="21" t="s">
        <v>24</v>
      </c>
      <c r="M38" s="17" t="s">
        <v>4</v>
      </c>
      <c r="N38" s="17" t="s">
        <v>9</v>
      </c>
      <c r="O38" s="113" t="s">
        <v>37</v>
      </c>
      <c r="P38" s="143"/>
      <c r="S38" s="5"/>
    </row>
    <row r="39" spans="1:20" s="1" customFormat="1" ht="45.75" customHeight="1">
      <c r="A39" s="23">
        <v>83</v>
      </c>
      <c r="B39" s="24">
        <v>28</v>
      </c>
      <c r="C39" s="15">
        <v>1</v>
      </c>
      <c r="D39" s="33">
        <f>SUM(M39/I39)</f>
        <v>45.83333333333333</v>
      </c>
      <c r="E39" s="63"/>
      <c r="F39" s="90" t="s">
        <v>242</v>
      </c>
      <c r="G39" s="27" t="s">
        <v>240</v>
      </c>
      <c r="H39" s="9" t="s">
        <v>241</v>
      </c>
      <c r="I39" s="47">
        <v>68.4</v>
      </c>
      <c r="J39" s="98">
        <v>55</v>
      </c>
      <c r="K39" s="102" t="s">
        <v>13</v>
      </c>
      <c r="L39" s="29">
        <v>57</v>
      </c>
      <c r="M39" s="28">
        <f>SUM(L39*J39)</f>
        <v>3135</v>
      </c>
      <c r="N39" s="10" t="s">
        <v>576</v>
      </c>
      <c r="O39" s="144" t="s">
        <v>367</v>
      </c>
      <c r="P39" s="121"/>
      <c r="Q39" s="80"/>
      <c r="S39" s="91"/>
      <c r="T39" s="91"/>
    </row>
    <row r="40" spans="1:19" s="1" customFormat="1" ht="45.75" customHeight="1">
      <c r="A40" s="23">
        <v>84</v>
      </c>
      <c r="B40" s="24" t="s">
        <v>438</v>
      </c>
      <c r="C40" s="15">
        <v>2</v>
      </c>
      <c r="D40" s="33">
        <f>SUM(M40/I40)</f>
        <v>44.39461883408072</v>
      </c>
      <c r="E40" s="63"/>
      <c r="F40" s="90" t="s">
        <v>448</v>
      </c>
      <c r="G40" s="27" t="s">
        <v>449</v>
      </c>
      <c r="H40" s="9" t="s">
        <v>450</v>
      </c>
      <c r="I40" s="47">
        <v>66.9</v>
      </c>
      <c r="J40" s="98">
        <v>55</v>
      </c>
      <c r="K40" s="102" t="s">
        <v>451</v>
      </c>
      <c r="L40" s="29">
        <v>54</v>
      </c>
      <c r="M40" s="28">
        <f>SUM(L40*J40)</f>
        <v>2970</v>
      </c>
      <c r="N40" s="10" t="s">
        <v>576</v>
      </c>
      <c r="O40" s="144" t="s">
        <v>447</v>
      </c>
      <c r="P40" s="80"/>
      <c r="R40" s="91"/>
      <c r="S40" s="91"/>
    </row>
    <row r="41" spans="1:18" s="92" customFormat="1" ht="30" customHeight="1">
      <c r="A41" s="226" t="s">
        <v>38</v>
      </c>
      <c r="B41" s="226"/>
      <c r="C41" s="226"/>
      <c r="D41" s="226"/>
      <c r="E41" s="206"/>
      <c r="F41" s="206"/>
      <c r="G41" s="104" t="s">
        <v>40</v>
      </c>
      <c r="H41" s="191" t="s">
        <v>528</v>
      </c>
      <c r="I41" s="192"/>
      <c r="J41" s="192"/>
      <c r="K41" s="192"/>
      <c r="L41" s="192"/>
      <c r="M41" s="192"/>
      <c r="N41" s="192"/>
      <c r="O41" s="193"/>
      <c r="R41" s="42"/>
    </row>
    <row r="42" spans="1:19" s="4" customFormat="1" ht="42.75" customHeight="1">
      <c r="A42" s="17" t="s">
        <v>1</v>
      </c>
      <c r="B42" s="17" t="s">
        <v>22</v>
      </c>
      <c r="C42" s="17" t="s">
        <v>2</v>
      </c>
      <c r="D42" s="142" t="s">
        <v>23</v>
      </c>
      <c r="E42" s="17" t="s">
        <v>206</v>
      </c>
      <c r="F42" s="17" t="s">
        <v>7</v>
      </c>
      <c r="G42" s="17" t="s">
        <v>0</v>
      </c>
      <c r="H42" s="17" t="s">
        <v>6</v>
      </c>
      <c r="I42" s="17" t="s">
        <v>5</v>
      </c>
      <c r="J42" s="17" t="s">
        <v>3</v>
      </c>
      <c r="K42" s="17" t="s">
        <v>14</v>
      </c>
      <c r="L42" s="21" t="s">
        <v>24</v>
      </c>
      <c r="M42" s="17" t="s">
        <v>4</v>
      </c>
      <c r="N42" s="17" t="s">
        <v>9</v>
      </c>
      <c r="O42" s="113" t="s">
        <v>37</v>
      </c>
      <c r="P42" s="143"/>
      <c r="S42" s="5"/>
    </row>
    <row r="43" spans="1:21" s="1" customFormat="1" ht="45" customHeight="1">
      <c r="A43" s="23">
        <v>85</v>
      </c>
      <c r="B43" s="24">
        <v>84</v>
      </c>
      <c r="C43" s="15">
        <v>1</v>
      </c>
      <c r="D43" s="33">
        <f>SUM(M43/I43)</f>
        <v>88.08068459657702</v>
      </c>
      <c r="E43" s="63"/>
      <c r="F43" s="90" t="s">
        <v>35</v>
      </c>
      <c r="G43" s="27" t="s">
        <v>36</v>
      </c>
      <c r="H43" s="9" t="s">
        <v>39</v>
      </c>
      <c r="I43" s="103">
        <v>81.8</v>
      </c>
      <c r="J43" s="98">
        <v>55</v>
      </c>
      <c r="K43" s="102" t="s">
        <v>31</v>
      </c>
      <c r="L43" s="29">
        <v>131</v>
      </c>
      <c r="M43" s="28">
        <f>SUM(L43*J43)</f>
        <v>7205</v>
      </c>
      <c r="N43" s="10" t="s">
        <v>582</v>
      </c>
      <c r="O43" s="144" t="s">
        <v>204</v>
      </c>
      <c r="P43" s="106" t="s">
        <v>236</v>
      </c>
      <c r="Q43" s="94"/>
      <c r="R43" s="94"/>
      <c r="S43" s="91"/>
      <c r="T43" s="91"/>
      <c r="U43" s="91"/>
    </row>
    <row r="44" spans="1:21" s="1" customFormat="1" ht="45" customHeight="1">
      <c r="A44" s="23">
        <v>86</v>
      </c>
      <c r="B44" s="24">
        <v>67</v>
      </c>
      <c r="C44" s="15">
        <v>2</v>
      </c>
      <c r="D44" s="33">
        <f>SUM(M44/I44)</f>
        <v>77.61682242990655</v>
      </c>
      <c r="E44" s="63"/>
      <c r="F44" s="90" t="s">
        <v>339</v>
      </c>
      <c r="G44" s="27" t="s">
        <v>337</v>
      </c>
      <c r="H44" s="9" t="s">
        <v>338</v>
      </c>
      <c r="I44" s="28">
        <v>107</v>
      </c>
      <c r="J44" s="98">
        <v>55</v>
      </c>
      <c r="K44" s="102" t="s">
        <v>251</v>
      </c>
      <c r="L44" s="29">
        <v>151</v>
      </c>
      <c r="M44" s="28">
        <f>SUM(L44*J44)</f>
        <v>8305</v>
      </c>
      <c r="N44" s="10" t="s">
        <v>582</v>
      </c>
      <c r="O44" s="144" t="s">
        <v>340</v>
      </c>
      <c r="P44" s="121" t="s">
        <v>236</v>
      </c>
      <c r="Q44" s="91"/>
      <c r="R44" s="42"/>
      <c r="S44" s="91"/>
      <c r="T44" s="91"/>
      <c r="U44" s="91"/>
    </row>
    <row r="45" spans="1:21" s="1" customFormat="1" ht="45" customHeight="1">
      <c r="A45" s="23">
        <v>87</v>
      </c>
      <c r="B45" s="24">
        <v>17</v>
      </c>
      <c r="C45" s="15">
        <v>3</v>
      </c>
      <c r="D45" s="33">
        <f>SUM(M45/I45)</f>
        <v>57.85973397823458</v>
      </c>
      <c r="E45" s="63"/>
      <c r="F45" s="90" t="s">
        <v>170</v>
      </c>
      <c r="G45" s="27" t="s">
        <v>168</v>
      </c>
      <c r="H45" s="9" t="s">
        <v>169</v>
      </c>
      <c r="I45" s="103">
        <v>82.7</v>
      </c>
      <c r="J45" s="98">
        <v>55</v>
      </c>
      <c r="K45" s="12" t="s">
        <v>400</v>
      </c>
      <c r="L45" s="29">
        <v>87</v>
      </c>
      <c r="M45" s="28">
        <f>SUM(L45*J45)</f>
        <v>4785</v>
      </c>
      <c r="N45" s="10" t="s">
        <v>575</v>
      </c>
      <c r="O45" s="144" t="s">
        <v>124</v>
      </c>
      <c r="P45" s="106" t="s">
        <v>236</v>
      </c>
      <c r="Q45" s="91"/>
      <c r="R45" s="42"/>
      <c r="S45" s="91"/>
      <c r="T45" s="91"/>
      <c r="U45" s="91"/>
    </row>
    <row r="46" spans="1:21" s="1" customFormat="1" ht="45" customHeight="1">
      <c r="A46" s="23">
        <v>88</v>
      </c>
      <c r="B46" s="24">
        <v>19</v>
      </c>
      <c r="C46" s="15">
        <v>4</v>
      </c>
      <c r="D46" s="33">
        <f>SUM(M46/I46)</f>
        <v>54.052684903748734</v>
      </c>
      <c r="E46" s="63"/>
      <c r="F46" s="90" t="s">
        <v>452</v>
      </c>
      <c r="G46" s="27" t="s">
        <v>385</v>
      </c>
      <c r="H46" s="9" t="s">
        <v>386</v>
      </c>
      <c r="I46" s="28">
        <v>98.7</v>
      </c>
      <c r="J46" s="98">
        <v>55</v>
      </c>
      <c r="K46" s="102" t="s">
        <v>251</v>
      </c>
      <c r="L46" s="29">
        <v>97</v>
      </c>
      <c r="M46" s="28">
        <f>SUM(L46*J46)</f>
        <v>5335</v>
      </c>
      <c r="N46" s="10" t="s">
        <v>575</v>
      </c>
      <c r="O46" s="144" t="s">
        <v>250</v>
      </c>
      <c r="P46" s="106" t="s">
        <v>236</v>
      </c>
      <c r="Q46" s="94"/>
      <c r="R46" s="94"/>
      <c r="S46" s="91"/>
      <c r="T46" s="91"/>
      <c r="U46" s="91"/>
    </row>
    <row r="47" spans="1:21" s="1" customFormat="1" ht="45" customHeight="1">
      <c r="A47" s="23">
        <v>89</v>
      </c>
      <c r="B47" s="24">
        <v>63</v>
      </c>
      <c r="C47" s="15">
        <v>5</v>
      </c>
      <c r="D47" s="33">
        <f>SUM(M47/I47)</f>
        <v>53.607594936708864</v>
      </c>
      <c r="E47" s="63"/>
      <c r="F47" s="90" t="s">
        <v>360</v>
      </c>
      <c r="G47" s="27" t="s">
        <v>357</v>
      </c>
      <c r="H47" s="9" t="s">
        <v>358</v>
      </c>
      <c r="I47" s="103">
        <v>79</v>
      </c>
      <c r="J47" s="98">
        <v>55</v>
      </c>
      <c r="K47" s="102" t="s">
        <v>359</v>
      </c>
      <c r="L47" s="29">
        <v>77</v>
      </c>
      <c r="M47" s="28">
        <f>SUM(L47*J47)</f>
        <v>4235</v>
      </c>
      <c r="N47" s="10" t="s">
        <v>575</v>
      </c>
      <c r="O47" s="144" t="s">
        <v>456</v>
      </c>
      <c r="P47" s="106" t="s">
        <v>236</v>
      </c>
      <c r="Q47" s="94"/>
      <c r="R47" s="94"/>
      <c r="S47" s="91"/>
      <c r="T47" s="91"/>
      <c r="U47" s="91"/>
    </row>
    <row r="48" spans="1:19" s="92" customFormat="1" ht="30" customHeight="1">
      <c r="A48" s="226" t="s">
        <v>38</v>
      </c>
      <c r="B48" s="226"/>
      <c r="C48" s="226"/>
      <c r="D48" s="226"/>
      <c r="E48" s="206"/>
      <c r="F48" s="206"/>
      <c r="G48" s="104" t="s">
        <v>40</v>
      </c>
      <c r="H48" s="194" t="s">
        <v>529</v>
      </c>
      <c r="I48" s="195"/>
      <c r="J48" s="195"/>
      <c r="K48" s="195"/>
      <c r="L48" s="195"/>
      <c r="M48" s="195"/>
      <c r="N48" s="195"/>
      <c r="O48" s="196"/>
      <c r="R48" s="94"/>
      <c r="S48" s="94"/>
    </row>
    <row r="49" spans="1:19" s="4" customFormat="1" ht="42.75" customHeight="1">
      <c r="A49" s="17" t="s">
        <v>1</v>
      </c>
      <c r="B49" s="17" t="s">
        <v>22</v>
      </c>
      <c r="C49" s="17" t="s">
        <v>2</v>
      </c>
      <c r="D49" s="142" t="s">
        <v>23</v>
      </c>
      <c r="E49" s="17" t="s">
        <v>206</v>
      </c>
      <c r="F49" s="17" t="s">
        <v>7</v>
      </c>
      <c r="G49" s="17" t="s">
        <v>0</v>
      </c>
      <c r="H49" s="17" t="s">
        <v>6</v>
      </c>
      <c r="I49" s="17" t="s">
        <v>5</v>
      </c>
      <c r="J49" s="17" t="s">
        <v>3</v>
      </c>
      <c r="K49" s="17" t="s">
        <v>14</v>
      </c>
      <c r="L49" s="21" t="s">
        <v>24</v>
      </c>
      <c r="M49" s="17" t="s">
        <v>4</v>
      </c>
      <c r="N49" s="17" t="s">
        <v>9</v>
      </c>
      <c r="O49" s="113" t="s">
        <v>37</v>
      </c>
      <c r="P49" s="143"/>
      <c r="S49" s="5"/>
    </row>
    <row r="50" spans="1:21" s="1" customFormat="1" ht="45" customHeight="1">
      <c r="A50" s="23">
        <v>90</v>
      </c>
      <c r="B50" s="24">
        <v>42</v>
      </c>
      <c r="C50" s="15">
        <v>1</v>
      </c>
      <c r="D50" s="93">
        <f>SUM(M50/I50)</f>
        <v>58.790436005625885</v>
      </c>
      <c r="E50" s="63"/>
      <c r="F50" s="90" t="s">
        <v>453</v>
      </c>
      <c r="G50" s="27" t="s">
        <v>454</v>
      </c>
      <c r="H50" s="9" t="s">
        <v>455</v>
      </c>
      <c r="I50" s="47">
        <v>71.1</v>
      </c>
      <c r="J50" s="98">
        <v>55</v>
      </c>
      <c r="K50" s="102" t="s">
        <v>376</v>
      </c>
      <c r="L50" s="29">
        <v>76</v>
      </c>
      <c r="M50" s="28">
        <f>SUM(L50*J50)</f>
        <v>4180</v>
      </c>
      <c r="N50" s="10" t="s">
        <v>575</v>
      </c>
      <c r="O50" s="144" t="s">
        <v>372</v>
      </c>
      <c r="P50" s="34"/>
      <c r="Q50" s="91"/>
      <c r="R50" s="91"/>
      <c r="S50" s="91"/>
      <c r="T50" s="91"/>
      <c r="U50" s="91"/>
    </row>
    <row r="51" spans="1:18" s="92" customFormat="1" ht="30" customHeight="1">
      <c r="A51" s="226" t="s">
        <v>38</v>
      </c>
      <c r="B51" s="226"/>
      <c r="C51" s="226"/>
      <c r="D51" s="226"/>
      <c r="E51" s="206"/>
      <c r="F51" s="206"/>
      <c r="G51" s="104" t="s">
        <v>40</v>
      </c>
      <c r="H51" s="194" t="s">
        <v>530</v>
      </c>
      <c r="I51" s="195"/>
      <c r="J51" s="195"/>
      <c r="K51" s="195"/>
      <c r="L51" s="195"/>
      <c r="M51" s="195"/>
      <c r="N51" s="195"/>
      <c r="O51" s="196"/>
      <c r="P51" s="101"/>
      <c r="Q51" s="73"/>
      <c r="R51" s="81"/>
    </row>
    <row r="52" spans="1:19" s="4" customFormat="1" ht="42.75" customHeight="1">
      <c r="A52" s="17" t="s">
        <v>1</v>
      </c>
      <c r="B52" s="17" t="s">
        <v>22</v>
      </c>
      <c r="C52" s="17" t="s">
        <v>2</v>
      </c>
      <c r="D52" s="142" t="s">
        <v>23</v>
      </c>
      <c r="E52" s="17" t="s">
        <v>206</v>
      </c>
      <c r="F52" s="17" t="s">
        <v>7</v>
      </c>
      <c r="G52" s="17" t="s">
        <v>0</v>
      </c>
      <c r="H52" s="17" t="s">
        <v>6</v>
      </c>
      <c r="I52" s="17" t="s">
        <v>5</v>
      </c>
      <c r="J52" s="17" t="s">
        <v>3</v>
      </c>
      <c r="K52" s="17" t="s">
        <v>14</v>
      </c>
      <c r="L52" s="21" t="s">
        <v>24</v>
      </c>
      <c r="M52" s="17" t="s">
        <v>4</v>
      </c>
      <c r="N52" s="17" t="s">
        <v>9</v>
      </c>
      <c r="O52" s="113" t="s">
        <v>37</v>
      </c>
      <c r="P52" s="143"/>
      <c r="S52" s="5"/>
    </row>
    <row r="53" spans="1:21" s="1" customFormat="1" ht="45" customHeight="1">
      <c r="A53" s="23">
        <v>91</v>
      </c>
      <c r="B53" s="147">
        <v>44</v>
      </c>
      <c r="C53" s="25">
        <v>1</v>
      </c>
      <c r="D53" s="93">
        <f>SUM(M53/I53)</f>
        <v>72.80311457174638</v>
      </c>
      <c r="E53" s="53"/>
      <c r="F53" s="90" t="s">
        <v>128</v>
      </c>
      <c r="G53" s="27" t="s">
        <v>126</v>
      </c>
      <c r="H53" s="9" t="s">
        <v>127</v>
      </c>
      <c r="I53" s="103">
        <v>89.9</v>
      </c>
      <c r="J53" s="98">
        <v>55</v>
      </c>
      <c r="K53" s="12" t="s">
        <v>400</v>
      </c>
      <c r="L53" s="29">
        <v>119</v>
      </c>
      <c r="M53" s="28">
        <f>SUM(L53*J53)</f>
        <v>6545</v>
      </c>
      <c r="N53" s="10" t="s">
        <v>588</v>
      </c>
      <c r="O53" s="144" t="s">
        <v>124</v>
      </c>
      <c r="P53" s="106" t="s">
        <v>236</v>
      </c>
      <c r="Q53" s="89"/>
      <c r="R53" s="89"/>
      <c r="S53" s="89"/>
      <c r="T53" s="89"/>
      <c r="U53" s="89"/>
    </row>
    <row r="54" spans="1:21" s="1" customFormat="1" ht="45" customHeight="1">
      <c r="A54" s="23">
        <v>92</v>
      </c>
      <c r="B54" s="24">
        <v>38</v>
      </c>
      <c r="C54" s="15">
        <v>2</v>
      </c>
      <c r="D54" s="93">
        <f>SUM(M54/I54)</f>
        <v>53.44632768361582</v>
      </c>
      <c r="E54" s="63"/>
      <c r="F54" s="90" t="s">
        <v>28</v>
      </c>
      <c r="G54" s="27" t="s">
        <v>29</v>
      </c>
      <c r="H54" s="9" t="s">
        <v>30</v>
      </c>
      <c r="I54" s="103">
        <v>88.5</v>
      </c>
      <c r="J54" s="98">
        <v>55</v>
      </c>
      <c r="K54" s="102" t="s">
        <v>31</v>
      </c>
      <c r="L54" s="29">
        <v>86</v>
      </c>
      <c r="M54" s="28">
        <f>SUM(L54*J54)</f>
        <v>4730</v>
      </c>
      <c r="N54" s="10" t="s">
        <v>575</v>
      </c>
      <c r="O54" s="144" t="s">
        <v>57</v>
      </c>
      <c r="P54" s="106" t="s">
        <v>236</v>
      </c>
      <c r="Q54" s="91"/>
      <c r="R54" s="91"/>
      <c r="S54" s="91"/>
      <c r="T54" s="91"/>
      <c r="U54" s="91"/>
    </row>
    <row r="55" spans="1:21" s="1" customFormat="1" ht="45" customHeight="1">
      <c r="A55" s="23">
        <v>93</v>
      </c>
      <c r="B55" s="24">
        <v>83</v>
      </c>
      <c r="C55" s="15">
        <v>3</v>
      </c>
      <c r="D55" s="93">
        <f>SUM(M55/I55)</f>
        <v>52.87413280475718</v>
      </c>
      <c r="E55" s="63"/>
      <c r="F55" s="90" t="s">
        <v>333</v>
      </c>
      <c r="G55" s="27" t="s">
        <v>331</v>
      </c>
      <c r="H55" s="9" t="s">
        <v>332</v>
      </c>
      <c r="I55" s="28">
        <v>100.9</v>
      </c>
      <c r="J55" s="98">
        <v>55</v>
      </c>
      <c r="K55" s="78" t="s">
        <v>325</v>
      </c>
      <c r="L55" s="29">
        <v>97</v>
      </c>
      <c r="M55" s="28">
        <f>SUM(L55*J55)</f>
        <v>5335</v>
      </c>
      <c r="N55" s="10" t="s">
        <v>575</v>
      </c>
      <c r="O55" s="144" t="s">
        <v>436</v>
      </c>
      <c r="P55" s="34"/>
      <c r="Q55" s="91"/>
      <c r="R55" s="91"/>
      <c r="S55" s="91"/>
      <c r="T55" s="91"/>
      <c r="U55" s="91"/>
    </row>
    <row r="56" spans="1:17" s="92" customFormat="1" ht="30" customHeight="1">
      <c r="A56" s="226" t="s">
        <v>38</v>
      </c>
      <c r="B56" s="226"/>
      <c r="C56" s="226"/>
      <c r="D56" s="226"/>
      <c r="E56" s="206"/>
      <c r="F56" s="206"/>
      <c r="G56" s="104" t="s">
        <v>40</v>
      </c>
      <c r="H56" s="172" t="s">
        <v>531</v>
      </c>
      <c r="I56" s="173"/>
      <c r="J56" s="173"/>
      <c r="K56" s="173"/>
      <c r="L56" s="173"/>
      <c r="M56" s="173"/>
      <c r="N56" s="173"/>
      <c r="O56" s="197"/>
      <c r="P56" s="109"/>
      <c r="Q56" s="91"/>
    </row>
    <row r="57" spans="1:19" s="4" customFormat="1" ht="42.75" customHeight="1">
      <c r="A57" s="17" t="s">
        <v>1</v>
      </c>
      <c r="B57" s="17" t="s">
        <v>22</v>
      </c>
      <c r="C57" s="17" t="s">
        <v>2</v>
      </c>
      <c r="D57" s="142" t="s">
        <v>23</v>
      </c>
      <c r="E57" s="17" t="s">
        <v>206</v>
      </c>
      <c r="F57" s="17" t="s">
        <v>7</v>
      </c>
      <c r="G57" s="17" t="s">
        <v>0</v>
      </c>
      <c r="H57" s="17" t="s">
        <v>6</v>
      </c>
      <c r="I57" s="17" t="s">
        <v>5</v>
      </c>
      <c r="J57" s="17" t="s">
        <v>3</v>
      </c>
      <c r="K57" s="17" t="s">
        <v>14</v>
      </c>
      <c r="L57" s="21" t="s">
        <v>24</v>
      </c>
      <c r="M57" s="17" t="s">
        <v>4</v>
      </c>
      <c r="N57" s="17" t="s">
        <v>9</v>
      </c>
      <c r="O57" s="113" t="s">
        <v>37</v>
      </c>
      <c r="P57" s="143"/>
      <c r="S57" s="5"/>
    </row>
    <row r="58" spans="1:18" s="1" customFormat="1" ht="45.75" customHeight="1">
      <c r="A58" s="23">
        <v>94</v>
      </c>
      <c r="B58" s="24">
        <v>7</v>
      </c>
      <c r="C58" s="15">
        <v>1</v>
      </c>
      <c r="D58" s="93">
        <f aca="true" t="shared" si="0" ref="D58:D66">SUM(M58/I58)</f>
        <v>98.50746268656717</v>
      </c>
      <c r="E58" s="63"/>
      <c r="F58" s="90" t="s">
        <v>353</v>
      </c>
      <c r="G58" s="27" t="s">
        <v>351</v>
      </c>
      <c r="H58" s="9" t="s">
        <v>352</v>
      </c>
      <c r="I58" s="47">
        <v>73.7</v>
      </c>
      <c r="J58" s="98">
        <v>55</v>
      </c>
      <c r="K58" s="102" t="s">
        <v>355</v>
      </c>
      <c r="L58" s="29">
        <v>132</v>
      </c>
      <c r="M58" s="28">
        <f aca="true" t="shared" si="1" ref="M58:M66">SUM(L58*J58)</f>
        <v>7260</v>
      </c>
      <c r="N58" s="10" t="s">
        <v>582</v>
      </c>
      <c r="O58" s="144" t="s">
        <v>354</v>
      </c>
      <c r="P58" s="106" t="s">
        <v>236</v>
      </c>
      <c r="Q58" s="91"/>
      <c r="R58" s="89"/>
    </row>
    <row r="59" spans="1:20" s="1" customFormat="1" ht="45.75" customHeight="1">
      <c r="A59" s="23">
        <v>95</v>
      </c>
      <c r="B59" s="24">
        <v>40</v>
      </c>
      <c r="C59" s="15">
        <v>2</v>
      </c>
      <c r="D59" s="93">
        <f t="shared" si="0"/>
        <v>79.94186046511628</v>
      </c>
      <c r="E59" s="63"/>
      <c r="F59" s="90" t="s">
        <v>202</v>
      </c>
      <c r="G59" s="27" t="s">
        <v>200</v>
      </c>
      <c r="H59" s="9" t="s">
        <v>201</v>
      </c>
      <c r="I59" s="47">
        <v>68.8</v>
      </c>
      <c r="J59" s="98">
        <v>55</v>
      </c>
      <c r="K59" s="102" t="s">
        <v>387</v>
      </c>
      <c r="L59" s="29">
        <v>100</v>
      </c>
      <c r="M59" s="28">
        <f t="shared" si="1"/>
        <v>5500</v>
      </c>
      <c r="N59" s="10" t="s">
        <v>582</v>
      </c>
      <c r="O59" s="144" t="s">
        <v>205</v>
      </c>
      <c r="P59" s="106" t="s">
        <v>236</v>
      </c>
      <c r="Q59" s="80"/>
      <c r="R59" s="88"/>
      <c r="S59" s="91"/>
      <c r="T59" s="91"/>
    </row>
    <row r="60" spans="1:20" s="1" customFormat="1" ht="45.75" customHeight="1">
      <c r="A60" s="23">
        <v>96</v>
      </c>
      <c r="B60" s="24">
        <v>86</v>
      </c>
      <c r="C60" s="15">
        <v>3</v>
      </c>
      <c r="D60" s="93">
        <f t="shared" si="0"/>
        <v>79.33425797503467</v>
      </c>
      <c r="E60" s="63"/>
      <c r="F60" s="90" t="s">
        <v>289</v>
      </c>
      <c r="G60" s="27" t="s">
        <v>287</v>
      </c>
      <c r="H60" s="9" t="s">
        <v>288</v>
      </c>
      <c r="I60" s="47">
        <v>72.1</v>
      </c>
      <c r="J60" s="98">
        <v>55</v>
      </c>
      <c r="K60" s="102" t="s">
        <v>290</v>
      </c>
      <c r="L60" s="29">
        <v>104</v>
      </c>
      <c r="M60" s="28">
        <f t="shared" si="1"/>
        <v>5720</v>
      </c>
      <c r="N60" s="10" t="s">
        <v>582</v>
      </c>
      <c r="O60" s="144" t="s">
        <v>470</v>
      </c>
      <c r="P60" s="106" t="s">
        <v>236</v>
      </c>
      <c r="Q60" s="91"/>
      <c r="R60" s="42"/>
      <c r="S60" s="91"/>
      <c r="T60" s="91"/>
    </row>
    <row r="61" spans="1:20" s="1" customFormat="1" ht="45.75" customHeight="1">
      <c r="A61" s="23">
        <v>97</v>
      </c>
      <c r="B61" s="24">
        <v>59</v>
      </c>
      <c r="C61" s="15">
        <v>4</v>
      </c>
      <c r="D61" s="93">
        <f t="shared" si="0"/>
        <v>76.98412698412699</v>
      </c>
      <c r="E61" s="63"/>
      <c r="F61" s="90" t="s">
        <v>346</v>
      </c>
      <c r="G61" s="27" t="s">
        <v>344</v>
      </c>
      <c r="H61" s="9" t="s">
        <v>345</v>
      </c>
      <c r="I61" s="47">
        <v>69.3</v>
      </c>
      <c r="J61" s="98">
        <v>55</v>
      </c>
      <c r="K61" s="102" t="s">
        <v>347</v>
      </c>
      <c r="L61" s="29">
        <v>97</v>
      </c>
      <c r="M61" s="28">
        <f t="shared" si="1"/>
        <v>5335</v>
      </c>
      <c r="N61" s="10" t="s">
        <v>582</v>
      </c>
      <c r="O61" s="144" t="s">
        <v>459</v>
      </c>
      <c r="P61" s="91"/>
      <c r="Q61" s="91"/>
      <c r="S61" s="91"/>
      <c r="T61" s="91"/>
    </row>
    <row r="62" spans="1:20" s="1" customFormat="1" ht="45.75" customHeight="1">
      <c r="A62" s="23">
        <v>98</v>
      </c>
      <c r="B62" s="24">
        <v>54</v>
      </c>
      <c r="C62" s="15">
        <v>5</v>
      </c>
      <c r="D62" s="93">
        <f t="shared" si="0"/>
        <v>66.28407460545193</v>
      </c>
      <c r="E62" s="63"/>
      <c r="F62" s="90" t="s">
        <v>216</v>
      </c>
      <c r="G62" s="27" t="s">
        <v>457</v>
      </c>
      <c r="H62" s="9" t="s">
        <v>604</v>
      </c>
      <c r="I62" s="47">
        <v>69.7</v>
      </c>
      <c r="J62" s="98">
        <v>55</v>
      </c>
      <c r="K62" s="102" t="s">
        <v>300</v>
      </c>
      <c r="L62" s="29">
        <v>84</v>
      </c>
      <c r="M62" s="28">
        <f t="shared" si="1"/>
        <v>4620</v>
      </c>
      <c r="N62" s="10" t="s">
        <v>588</v>
      </c>
      <c r="O62" s="144" t="s">
        <v>469</v>
      </c>
      <c r="P62" s="106" t="s">
        <v>236</v>
      </c>
      <c r="Q62" s="80"/>
      <c r="S62" s="94"/>
      <c r="T62" s="91"/>
    </row>
    <row r="63" spans="1:20" s="1" customFormat="1" ht="45.75" customHeight="1">
      <c r="A63" s="23">
        <v>99</v>
      </c>
      <c r="B63" s="24">
        <v>2</v>
      </c>
      <c r="C63" s="25">
        <v>6</v>
      </c>
      <c r="D63" s="93">
        <f t="shared" si="0"/>
        <v>58.24652777777778</v>
      </c>
      <c r="E63" s="53"/>
      <c r="F63" s="90" t="s">
        <v>68</v>
      </c>
      <c r="G63" s="27" t="s">
        <v>67</v>
      </c>
      <c r="H63" s="9" t="s">
        <v>603</v>
      </c>
      <c r="I63" s="47">
        <v>57.6</v>
      </c>
      <c r="J63" s="98">
        <v>55</v>
      </c>
      <c r="K63" s="12" t="s">
        <v>65</v>
      </c>
      <c r="L63" s="29">
        <v>61</v>
      </c>
      <c r="M63" s="28">
        <f t="shared" si="1"/>
        <v>3355</v>
      </c>
      <c r="N63" s="10" t="s">
        <v>575</v>
      </c>
      <c r="O63" s="144" t="s">
        <v>64</v>
      </c>
      <c r="P63" s="106" t="s">
        <v>236</v>
      </c>
      <c r="Q63" s="32"/>
      <c r="S63" s="94"/>
      <c r="T63" s="91"/>
    </row>
    <row r="64" spans="1:20" s="1" customFormat="1" ht="45.75" customHeight="1">
      <c r="A64" s="23">
        <v>100</v>
      </c>
      <c r="B64" s="24">
        <v>9</v>
      </c>
      <c r="C64" s="15">
        <v>7</v>
      </c>
      <c r="D64" s="93">
        <f t="shared" si="0"/>
        <v>54.625850340136054</v>
      </c>
      <c r="E64" s="63"/>
      <c r="F64" s="90" t="s">
        <v>281</v>
      </c>
      <c r="G64" s="27" t="s">
        <v>280</v>
      </c>
      <c r="H64" s="9" t="s">
        <v>602</v>
      </c>
      <c r="I64" s="47">
        <v>73.5</v>
      </c>
      <c r="J64" s="98">
        <v>55</v>
      </c>
      <c r="K64" s="102" t="s">
        <v>275</v>
      </c>
      <c r="L64" s="29">
        <v>73</v>
      </c>
      <c r="M64" s="28">
        <f t="shared" si="1"/>
        <v>4015</v>
      </c>
      <c r="N64" s="10" t="s">
        <v>575</v>
      </c>
      <c r="O64" s="144" t="s">
        <v>426</v>
      </c>
      <c r="P64" s="106"/>
      <c r="Q64" s="80"/>
      <c r="S64" s="94"/>
      <c r="T64" s="91"/>
    </row>
    <row r="65" spans="1:20" s="1" customFormat="1" ht="45.75" customHeight="1">
      <c r="A65" s="23">
        <v>101</v>
      </c>
      <c r="B65" s="24">
        <v>19</v>
      </c>
      <c r="C65" s="15">
        <v>8</v>
      </c>
      <c r="D65" s="93">
        <f t="shared" si="0"/>
        <v>51.353179972936395</v>
      </c>
      <c r="E65" s="63"/>
      <c r="F65" s="90" t="s">
        <v>458</v>
      </c>
      <c r="G65" s="27" t="s">
        <v>368</v>
      </c>
      <c r="H65" s="9" t="s">
        <v>369</v>
      </c>
      <c r="I65" s="47">
        <v>73.9</v>
      </c>
      <c r="J65" s="98">
        <v>55</v>
      </c>
      <c r="K65" s="102" t="s">
        <v>370</v>
      </c>
      <c r="L65" s="29">
        <v>69</v>
      </c>
      <c r="M65" s="28">
        <f t="shared" si="1"/>
        <v>3795</v>
      </c>
      <c r="N65" s="10" t="s">
        <v>575</v>
      </c>
      <c r="O65" s="144" t="s">
        <v>514</v>
      </c>
      <c r="P65" s="106" t="s">
        <v>236</v>
      </c>
      <c r="Q65" s="80"/>
      <c r="S65" s="94"/>
      <c r="T65" s="91"/>
    </row>
    <row r="66" spans="1:20" s="1" customFormat="1" ht="45.75" customHeight="1">
      <c r="A66" s="23">
        <v>102</v>
      </c>
      <c r="B66" s="24">
        <v>76</v>
      </c>
      <c r="C66" s="15">
        <v>9</v>
      </c>
      <c r="D66" s="93">
        <f t="shared" si="0"/>
        <v>32.24267211997274</v>
      </c>
      <c r="E66" s="63"/>
      <c r="F66" s="90" t="s">
        <v>343</v>
      </c>
      <c r="G66" s="27" t="s">
        <v>341</v>
      </c>
      <c r="H66" s="9" t="s">
        <v>342</v>
      </c>
      <c r="I66" s="47">
        <v>73.35</v>
      </c>
      <c r="J66" s="98">
        <v>55</v>
      </c>
      <c r="K66" s="102" t="s">
        <v>13</v>
      </c>
      <c r="L66" s="29">
        <v>43</v>
      </c>
      <c r="M66" s="28">
        <f t="shared" si="1"/>
        <v>2365</v>
      </c>
      <c r="N66" s="10" t="s">
        <v>589</v>
      </c>
      <c r="O66" s="144" t="s">
        <v>513</v>
      </c>
      <c r="P66" s="121" t="s">
        <v>236</v>
      </c>
      <c r="Q66" s="91"/>
      <c r="S66" s="94"/>
      <c r="T66" s="91"/>
    </row>
    <row r="67" spans="1:19" s="92" customFormat="1" ht="30" customHeight="1">
      <c r="A67" s="226" t="s">
        <v>38</v>
      </c>
      <c r="B67" s="226"/>
      <c r="C67" s="226"/>
      <c r="D67" s="226"/>
      <c r="E67" s="206"/>
      <c r="F67" s="206"/>
      <c r="G67" s="104" t="s">
        <v>40</v>
      </c>
      <c r="H67" s="172" t="s">
        <v>532</v>
      </c>
      <c r="I67" s="173"/>
      <c r="J67" s="173"/>
      <c r="K67" s="173"/>
      <c r="L67" s="173"/>
      <c r="M67" s="173"/>
      <c r="N67" s="173"/>
      <c r="O67" s="197"/>
      <c r="P67" s="83"/>
      <c r="Q67" s="89"/>
      <c r="S67" s="94"/>
    </row>
    <row r="68" spans="1:19" s="4" customFormat="1" ht="42.75" customHeight="1">
      <c r="A68" s="17" t="s">
        <v>1</v>
      </c>
      <c r="B68" s="17" t="s">
        <v>22</v>
      </c>
      <c r="C68" s="17" t="s">
        <v>2</v>
      </c>
      <c r="D68" s="142" t="s">
        <v>23</v>
      </c>
      <c r="E68" s="17" t="s">
        <v>206</v>
      </c>
      <c r="F68" s="17" t="s">
        <v>7</v>
      </c>
      <c r="G68" s="17" t="s">
        <v>0</v>
      </c>
      <c r="H68" s="17" t="s">
        <v>6</v>
      </c>
      <c r="I68" s="17" t="s">
        <v>5</v>
      </c>
      <c r="J68" s="17" t="s">
        <v>3</v>
      </c>
      <c r="K68" s="17" t="s">
        <v>14</v>
      </c>
      <c r="L68" s="21" t="s">
        <v>24</v>
      </c>
      <c r="M68" s="17" t="s">
        <v>4</v>
      </c>
      <c r="N68" s="17" t="s">
        <v>9</v>
      </c>
      <c r="O68" s="113" t="s">
        <v>37</v>
      </c>
      <c r="P68" s="143"/>
      <c r="S68" s="5"/>
    </row>
    <row r="69" spans="1:21" s="1" customFormat="1" ht="45" customHeight="1">
      <c r="A69" s="150">
        <v>103</v>
      </c>
      <c r="B69" s="151">
        <v>56</v>
      </c>
      <c r="C69" s="152">
        <v>1</v>
      </c>
      <c r="D69" s="93">
        <f aca="true" t="shared" si="2" ref="D69:D75">SUM(M69/I69)</f>
        <v>123.7791932059448</v>
      </c>
      <c r="E69" s="63"/>
      <c r="F69" s="90" t="s">
        <v>471</v>
      </c>
      <c r="G69" s="27" t="s">
        <v>317</v>
      </c>
      <c r="H69" s="9" t="s">
        <v>318</v>
      </c>
      <c r="I69" s="223">
        <v>94.2</v>
      </c>
      <c r="J69" s="98">
        <v>55</v>
      </c>
      <c r="K69" s="102" t="s">
        <v>319</v>
      </c>
      <c r="L69" s="48">
        <v>212</v>
      </c>
      <c r="M69" s="28">
        <f aca="true" t="shared" si="3" ref="M69:M75">SUM(L69*J69)</f>
        <v>11660</v>
      </c>
      <c r="N69" s="210" t="s">
        <v>606</v>
      </c>
      <c r="O69" s="144" t="s">
        <v>459</v>
      </c>
      <c r="P69" s="106" t="s">
        <v>236</v>
      </c>
      <c r="Q69" s="91"/>
      <c r="R69" s="108"/>
      <c r="S69" s="91"/>
      <c r="T69" s="91"/>
      <c r="U69" s="91"/>
    </row>
    <row r="70" spans="1:19" s="1" customFormat="1" ht="45.75" customHeight="1">
      <c r="A70" s="23">
        <v>104</v>
      </c>
      <c r="B70" s="24">
        <v>69</v>
      </c>
      <c r="C70" s="15">
        <v>2</v>
      </c>
      <c r="D70" s="93">
        <f t="shared" si="2"/>
        <v>87.30158730158729</v>
      </c>
      <c r="E70" s="63"/>
      <c r="F70" s="90" t="s">
        <v>460</v>
      </c>
      <c r="G70" s="27" t="s">
        <v>461</v>
      </c>
      <c r="H70" s="9" t="s">
        <v>475</v>
      </c>
      <c r="I70" s="103">
        <v>81.9</v>
      </c>
      <c r="J70" s="98">
        <v>55</v>
      </c>
      <c r="K70" s="102" t="s">
        <v>462</v>
      </c>
      <c r="L70" s="29">
        <v>130</v>
      </c>
      <c r="M70" s="28">
        <f t="shared" si="3"/>
        <v>7150</v>
      </c>
      <c r="N70" s="10" t="s">
        <v>582</v>
      </c>
      <c r="O70" s="144" t="s">
        <v>512</v>
      </c>
      <c r="P70" s="101"/>
      <c r="Q70" s="91"/>
      <c r="R70" s="94"/>
      <c r="S70" s="94"/>
    </row>
    <row r="71" spans="1:21" s="1" customFormat="1" ht="45" customHeight="1">
      <c r="A71" s="23">
        <v>105</v>
      </c>
      <c r="B71" s="24" t="s">
        <v>438</v>
      </c>
      <c r="C71" s="25">
        <v>3</v>
      </c>
      <c r="D71" s="93">
        <f t="shared" si="2"/>
        <v>76.42517814726841</v>
      </c>
      <c r="E71" s="53"/>
      <c r="F71" s="90" t="s">
        <v>199</v>
      </c>
      <c r="G71" s="27" t="s">
        <v>197</v>
      </c>
      <c r="H71" s="9" t="s">
        <v>198</v>
      </c>
      <c r="I71" s="103">
        <v>84.2</v>
      </c>
      <c r="J71" s="98">
        <v>55</v>
      </c>
      <c r="K71" s="12" t="s">
        <v>13</v>
      </c>
      <c r="L71" s="29">
        <v>117</v>
      </c>
      <c r="M71" s="28">
        <f t="shared" si="3"/>
        <v>6435</v>
      </c>
      <c r="N71" s="10" t="s">
        <v>582</v>
      </c>
      <c r="O71" s="144" t="s">
        <v>218</v>
      </c>
      <c r="P71" s="109"/>
      <c r="Q71" s="91"/>
      <c r="S71" s="91"/>
      <c r="T71" s="91"/>
      <c r="U71" s="91"/>
    </row>
    <row r="72" spans="1:21" s="1" customFormat="1" ht="45" customHeight="1">
      <c r="A72" s="23">
        <v>106</v>
      </c>
      <c r="B72" s="24" t="s">
        <v>438</v>
      </c>
      <c r="C72" s="15">
        <v>4</v>
      </c>
      <c r="D72" s="93">
        <f t="shared" si="2"/>
        <v>61.80555555555555</v>
      </c>
      <c r="E72" s="63"/>
      <c r="F72" s="90" t="s">
        <v>463</v>
      </c>
      <c r="G72" s="27" t="s">
        <v>464</v>
      </c>
      <c r="H72" s="9" t="s">
        <v>474</v>
      </c>
      <c r="I72" s="103">
        <v>79.2</v>
      </c>
      <c r="J72" s="98">
        <v>55</v>
      </c>
      <c r="K72" s="102" t="s">
        <v>465</v>
      </c>
      <c r="L72" s="29">
        <v>89</v>
      </c>
      <c r="M72" s="28">
        <f t="shared" si="3"/>
        <v>4895</v>
      </c>
      <c r="N72" s="10" t="s">
        <v>588</v>
      </c>
      <c r="O72" s="144" t="s">
        <v>473</v>
      </c>
      <c r="P72" s="101"/>
      <c r="Q72" s="91"/>
      <c r="S72" s="91"/>
      <c r="T72" s="91"/>
      <c r="U72" s="91"/>
    </row>
    <row r="73" spans="1:20" s="1" customFormat="1" ht="45.75" customHeight="1">
      <c r="A73" s="23">
        <v>107</v>
      </c>
      <c r="B73" s="24">
        <v>29</v>
      </c>
      <c r="C73" s="15">
        <v>5</v>
      </c>
      <c r="D73" s="93">
        <f t="shared" si="2"/>
        <v>46.912794398472315</v>
      </c>
      <c r="E73" s="63"/>
      <c r="F73" s="90" t="s">
        <v>267</v>
      </c>
      <c r="G73" s="27" t="s">
        <v>266</v>
      </c>
      <c r="H73" s="9" t="s">
        <v>605</v>
      </c>
      <c r="I73" s="103">
        <v>78.55</v>
      </c>
      <c r="J73" s="98">
        <v>55</v>
      </c>
      <c r="K73" s="102" t="s">
        <v>300</v>
      </c>
      <c r="L73" s="29">
        <v>67</v>
      </c>
      <c r="M73" s="28">
        <f t="shared" si="3"/>
        <v>3685</v>
      </c>
      <c r="N73" s="10" t="s">
        <v>576</v>
      </c>
      <c r="O73" s="144" t="s">
        <v>511</v>
      </c>
      <c r="P73" s="106" t="s">
        <v>236</v>
      </c>
      <c r="Q73" s="80"/>
      <c r="S73" s="94"/>
      <c r="T73" s="91"/>
    </row>
    <row r="74" spans="1:20" s="1" customFormat="1" ht="45.75" customHeight="1">
      <c r="A74" s="23">
        <v>108</v>
      </c>
      <c r="B74" s="24">
        <v>64</v>
      </c>
      <c r="C74" s="15">
        <v>6</v>
      </c>
      <c r="D74" s="93">
        <f t="shared" si="2"/>
        <v>41.75704989154013</v>
      </c>
      <c r="E74" s="63"/>
      <c r="F74" s="90" t="s">
        <v>294</v>
      </c>
      <c r="G74" s="27" t="s">
        <v>283</v>
      </c>
      <c r="H74" s="9" t="s">
        <v>284</v>
      </c>
      <c r="I74" s="133">
        <v>92.2</v>
      </c>
      <c r="J74" s="98">
        <v>55</v>
      </c>
      <c r="K74" s="102" t="s">
        <v>476</v>
      </c>
      <c r="L74" s="29">
        <v>70</v>
      </c>
      <c r="M74" s="28">
        <f t="shared" si="3"/>
        <v>3850</v>
      </c>
      <c r="N74" s="10" t="s">
        <v>576</v>
      </c>
      <c r="O74" s="144" t="s">
        <v>444</v>
      </c>
      <c r="P74" s="106" t="s">
        <v>236</v>
      </c>
      <c r="Q74" s="91"/>
      <c r="S74" s="94"/>
      <c r="T74" s="91"/>
    </row>
    <row r="75" spans="1:20" s="1" customFormat="1" ht="45.75" customHeight="1">
      <c r="A75" s="23">
        <v>109</v>
      </c>
      <c r="B75" s="24" t="s">
        <v>438</v>
      </c>
      <c r="C75" s="15">
        <v>7</v>
      </c>
      <c r="D75" s="93">
        <f t="shared" si="2"/>
        <v>41.3716814159292</v>
      </c>
      <c r="E75" s="63"/>
      <c r="F75" s="90" t="s">
        <v>466</v>
      </c>
      <c r="G75" s="27" t="s">
        <v>467</v>
      </c>
      <c r="H75" s="9" t="s">
        <v>468</v>
      </c>
      <c r="I75" s="133">
        <v>90.4</v>
      </c>
      <c r="J75" s="98">
        <v>55</v>
      </c>
      <c r="K75" s="102" t="s">
        <v>462</v>
      </c>
      <c r="L75" s="29">
        <v>68</v>
      </c>
      <c r="M75" s="28">
        <f t="shared" si="3"/>
        <v>3740</v>
      </c>
      <c r="N75" s="10" t="s">
        <v>576</v>
      </c>
      <c r="O75" s="144" t="s">
        <v>472</v>
      </c>
      <c r="P75" s="101"/>
      <c r="Q75" s="91"/>
      <c r="S75" s="94"/>
      <c r="T75" s="91"/>
    </row>
    <row r="76" spans="1:21" s="1" customFormat="1" ht="45" customHeight="1">
      <c r="A76" s="23">
        <v>110</v>
      </c>
      <c r="B76" s="24"/>
      <c r="C76" s="120" t="s">
        <v>478</v>
      </c>
      <c r="D76" s="26">
        <f>SUM(M76/I76)</f>
        <v>0</v>
      </c>
      <c r="E76" s="63"/>
      <c r="F76" s="90" t="s">
        <v>172</v>
      </c>
      <c r="G76" s="27" t="s">
        <v>171</v>
      </c>
      <c r="H76" s="9" t="s">
        <v>390</v>
      </c>
      <c r="I76" s="103">
        <v>86.4</v>
      </c>
      <c r="J76" s="39">
        <v>55</v>
      </c>
      <c r="K76" s="102" t="s">
        <v>96</v>
      </c>
      <c r="L76" s="29" t="s">
        <v>429</v>
      </c>
      <c r="M76" s="28">
        <v>0</v>
      </c>
      <c r="N76" s="10" t="s">
        <v>562</v>
      </c>
      <c r="O76" s="144" t="s">
        <v>477</v>
      </c>
      <c r="P76" s="43"/>
      <c r="Q76" s="14"/>
      <c r="S76" s="14"/>
      <c r="T76" s="14"/>
      <c r="U76" s="14"/>
    </row>
    <row r="77" spans="1:17" s="92" customFormat="1" ht="30" customHeight="1">
      <c r="A77" s="226" t="s">
        <v>38</v>
      </c>
      <c r="B77" s="226"/>
      <c r="C77" s="226"/>
      <c r="D77" s="226"/>
      <c r="E77" s="206"/>
      <c r="F77" s="206"/>
      <c r="G77" s="104" t="s">
        <v>40</v>
      </c>
      <c r="H77" s="172" t="s">
        <v>533</v>
      </c>
      <c r="I77" s="189"/>
      <c r="J77" s="189"/>
      <c r="K77" s="189"/>
      <c r="L77" s="189"/>
      <c r="M77" s="189"/>
      <c r="N77" s="189"/>
      <c r="O77" s="190"/>
      <c r="P77" s="109"/>
      <c r="Q77" s="91"/>
    </row>
    <row r="78" spans="1:19" s="4" customFormat="1" ht="42.75" customHeight="1">
      <c r="A78" s="17" t="s">
        <v>1</v>
      </c>
      <c r="B78" s="17" t="s">
        <v>22</v>
      </c>
      <c r="C78" s="17" t="s">
        <v>2</v>
      </c>
      <c r="D78" s="142" t="s">
        <v>23</v>
      </c>
      <c r="E78" s="17" t="s">
        <v>206</v>
      </c>
      <c r="F78" s="17" t="s">
        <v>7</v>
      </c>
      <c r="G78" s="17" t="s">
        <v>0</v>
      </c>
      <c r="H78" s="17" t="s">
        <v>6</v>
      </c>
      <c r="I78" s="17" t="s">
        <v>5</v>
      </c>
      <c r="J78" s="17" t="s">
        <v>3</v>
      </c>
      <c r="K78" s="17" t="s">
        <v>14</v>
      </c>
      <c r="L78" s="21" t="s">
        <v>24</v>
      </c>
      <c r="M78" s="17" t="s">
        <v>4</v>
      </c>
      <c r="N78" s="17" t="s">
        <v>9</v>
      </c>
      <c r="O78" s="113" t="s">
        <v>37</v>
      </c>
      <c r="P78" s="143"/>
      <c r="S78" s="5"/>
    </row>
    <row r="79" spans="1:21" s="1" customFormat="1" ht="45" customHeight="1">
      <c r="A79" s="23">
        <v>111</v>
      </c>
      <c r="B79" s="24">
        <v>70</v>
      </c>
      <c r="C79" s="25">
        <v>1</v>
      </c>
      <c r="D79" s="93">
        <f>SUM(M79/I79)</f>
        <v>55.56122448979592</v>
      </c>
      <c r="E79" s="44"/>
      <c r="F79" s="90" t="s">
        <v>164</v>
      </c>
      <c r="G79" s="95" t="s">
        <v>162</v>
      </c>
      <c r="H79" s="96" t="s">
        <v>163</v>
      </c>
      <c r="I79" s="103">
        <v>98</v>
      </c>
      <c r="J79" s="98">
        <v>55</v>
      </c>
      <c r="K79" s="12" t="s">
        <v>160</v>
      </c>
      <c r="L79" s="29">
        <v>99</v>
      </c>
      <c r="M79" s="28">
        <f>SUM(L79*J79)</f>
        <v>5445</v>
      </c>
      <c r="N79" s="10" t="s">
        <v>575</v>
      </c>
      <c r="O79" s="144" t="s">
        <v>161</v>
      </c>
      <c r="P79" s="106" t="s">
        <v>236</v>
      </c>
      <c r="Q79" s="42"/>
      <c r="R79" s="87"/>
      <c r="S79" s="94"/>
      <c r="T79" s="91"/>
      <c r="U79" s="91"/>
    </row>
    <row r="80" spans="1:21" s="1" customFormat="1" ht="45" customHeight="1">
      <c r="A80" s="23">
        <v>112</v>
      </c>
      <c r="B80" s="24">
        <v>48</v>
      </c>
      <c r="C80" s="15">
        <v>2</v>
      </c>
      <c r="D80" s="93">
        <f>SUM(M80/I80)</f>
        <v>52.70723526593196</v>
      </c>
      <c r="E80" s="63"/>
      <c r="F80" s="90" t="s">
        <v>483</v>
      </c>
      <c r="G80" s="27" t="s">
        <v>263</v>
      </c>
      <c r="H80" s="9" t="s">
        <v>264</v>
      </c>
      <c r="I80" s="28">
        <v>104.35</v>
      </c>
      <c r="J80" s="98">
        <v>55</v>
      </c>
      <c r="K80" s="12" t="s">
        <v>479</v>
      </c>
      <c r="L80" s="29">
        <v>100</v>
      </c>
      <c r="M80" s="28">
        <f>SUM(L80*J80)</f>
        <v>5500</v>
      </c>
      <c r="N80" s="10" t="s">
        <v>575</v>
      </c>
      <c r="O80" s="144" t="s">
        <v>265</v>
      </c>
      <c r="P80" s="105"/>
      <c r="Q80" s="42"/>
      <c r="R80" s="87"/>
      <c r="S80" s="94"/>
      <c r="T80" s="91"/>
      <c r="U80" s="91"/>
    </row>
    <row r="81" spans="1:18" s="16" customFormat="1" ht="30" customHeight="1">
      <c r="A81" s="226" t="s">
        <v>38</v>
      </c>
      <c r="B81" s="226"/>
      <c r="C81" s="226"/>
      <c r="D81" s="226"/>
      <c r="E81" s="206"/>
      <c r="F81" s="206"/>
      <c r="G81" s="52" t="s">
        <v>41</v>
      </c>
      <c r="H81" s="172" t="s">
        <v>534</v>
      </c>
      <c r="I81" s="173"/>
      <c r="J81" s="173"/>
      <c r="K81" s="173"/>
      <c r="L81" s="173"/>
      <c r="M81" s="173"/>
      <c r="N81" s="173"/>
      <c r="O81" s="197"/>
      <c r="P81" s="86"/>
      <c r="Q81" s="35"/>
      <c r="R81" s="6"/>
    </row>
    <row r="82" spans="1:19" s="4" customFormat="1" ht="42.75" customHeight="1">
      <c r="A82" s="17" t="s">
        <v>1</v>
      </c>
      <c r="B82" s="17" t="s">
        <v>22</v>
      </c>
      <c r="C82" s="17" t="s">
        <v>2</v>
      </c>
      <c r="D82" s="142" t="s">
        <v>23</v>
      </c>
      <c r="E82" s="17" t="s">
        <v>206</v>
      </c>
      <c r="F82" s="17" t="s">
        <v>7</v>
      </c>
      <c r="G82" s="17" t="s">
        <v>0</v>
      </c>
      <c r="H82" s="17" t="s">
        <v>6</v>
      </c>
      <c r="I82" s="17" t="s">
        <v>5</v>
      </c>
      <c r="J82" s="17" t="s">
        <v>3</v>
      </c>
      <c r="K82" s="17" t="s">
        <v>14</v>
      </c>
      <c r="L82" s="21" t="s">
        <v>24</v>
      </c>
      <c r="M82" s="17" t="s">
        <v>4</v>
      </c>
      <c r="N82" s="17" t="s">
        <v>9</v>
      </c>
      <c r="O82" s="113" t="s">
        <v>37</v>
      </c>
      <c r="P82" s="143"/>
      <c r="S82" s="5"/>
    </row>
    <row r="83" spans="1:21" s="1" customFormat="1" ht="45" customHeight="1">
      <c r="A83" s="23">
        <v>113</v>
      </c>
      <c r="B83" s="24" t="s">
        <v>439</v>
      </c>
      <c r="C83" s="15"/>
      <c r="D83" s="33">
        <f>SUM(M83/I83)</f>
        <v>67.8082191780822</v>
      </c>
      <c r="E83" s="63"/>
      <c r="F83" s="11" t="s">
        <v>120</v>
      </c>
      <c r="G83" s="27" t="s">
        <v>118</v>
      </c>
      <c r="H83" s="9" t="s">
        <v>119</v>
      </c>
      <c r="I83" s="47">
        <v>73</v>
      </c>
      <c r="J83" s="41">
        <v>75</v>
      </c>
      <c r="K83" s="46" t="s">
        <v>221</v>
      </c>
      <c r="L83" s="29">
        <v>66</v>
      </c>
      <c r="M83" s="28">
        <f>SUM(L83*J83)</f>
        <v>4950</v>
      </c>
      <c r="N83" s="10" t="s">
        <v>582</v>
      </c>
      <c r="O83" s="144" t="s">
        <v>437</v>
      </c>
      <c r="P83" s="70" t="s">
        <v>236</v>
      </c>
      <c r="Q83" s="14"/>
      <c r="R83" s="14"/>
      <c r="S83" s="14"/>
      <c r="T83" s="14"/>
      <c r="U83" s="14"/>
    </row>
    <row r="84" spans="1:18" s="1" customFormat="1" ht="30.75" customHeight="1">
      <c r="A84" s="226" t="s">
        <v>38</v>
      </c>
      <c r="B84" s="226"/>
      <c r="C84" s="226"/>
      <c r="D84" s="226"/>
      <c r="E84" s="206"/>
      <c r="F84" s="206"/>
      <c r="G84" s="52" t="s">
        <v>41</v>
      </c>
      <c r="H84" s="207" t="s">
        <v>535</v>
      </c>
      <c r="I84" s="208"/>
      <c r="J84" s="208"/>
      <c r="K84" s="208"/>
      <c r="L84" s="208"/>
      <c r="M84" s="208"/>
      <c r="N84" s="208"/>
      <c r="O84" s="209"/>
      <c r="P84" s="84"/>
      <c r="Q84" s="3"/>
      <c r="R84" s="3"/>
    </row>
    <row r="85" spans="1:19" s="4" customFormat="1" ht="42.75" customHeight="1">
      <c r="A85" s="17" t="s">
        <v>1</v>
      </c>
      <c r="B85" s="17" t="s">
        <v>22</v>
      </c>
      <c r="C85" s="17" t="s">
        <v>2</v>
      </c>
      <c r="D85" s="142" t="s">
        <v>23</v>
      </c>
      <c r="E85" s="17" t="s">
        <v>206</v>
      </c>
      <c r="F85" s="17" t="s">
        <v>7</v>
      </c>
      <c r="G85" s="17" t="s">
        <v>0</v>
      </c>
      <c r="H85" s="17" t="s">
        <v>6</v>
      </c>
      <c r="I85" s="17" t="s">
        <v>5</v>
      </c>
      <c r="J85" s="17" t="s">
        <v>3</v>
      </c>
      <c r="K85" s="17" t="s">
        <v>14</v>
      </c>
      <c r="L85" s="21" t="s">
        <v>24</v>
      </c>
      <c r="M85" s="17" t="s">
        <v>4</v>
      </c>
      <c r="N85" s="17" t="s">
        <v>9</v>
      </c>
      <c r="O85" s="113" t="s">
        <v>37</v>
      </c>
      <c r="P85" s="143"/>
      <c r="S85" s="5"/>
    </row>
    <row r="86" spans="1:21" s="1" customFormat="1" ht="45" customHeight="1">
      <c r="A86" s="23">
        <v>114</v>
      </c>
      <c r="B86" s="147">
        <v>99</v>
      </c>
      <c r="C86" s="25">
        <v>1</v>
      </c>
      <c r="D86" s="93">
        <f>SUM(M86/I86)</f>
        <v>33.70044052863436</v>
      </c>
      <c r="E86" s="53"/>
      <c r="F86" s="90" t="s">
        <v>262</v>
      </c>
      <c r="G86" s="27" t="s">
        <v>260</v>
      </c>
      <c r="H86" s="9" t="s">
        <v>261</v>
      </c>
      <c r="I86" s="28">
        <v>113.5</v>
      </c>
      <c r="J86" s="100">
        <v>75</v>
      </c>
      <c r="K86" s="12" t="s">
        <v>142</v>
      </c>
      <c r="L86" s="29">
        <v>51</v>
      </c>
      <c r="M86" s="28">
        <f>SUM(L86*J86)</f>
        <v>3825</v>
      </c>
      <c r="N86" s="10" t="s">
        <v>577</v>
      </c>
      <c r="O86" s="144" t="s">
        <v>472</v>
      </c>
      <c r="P86" s="110"/>
      <c r="Q86" s="89"/>
      <c r="R86" s="89"/>
      <c r="S86" s="89"/>
      <c r="T86" s="89"/>
      <c r="U86" s="89"/>
    </row>
    <row r="87" spans="1:21" s="1" customFormat="1" ht="45" customHeight="1">
      <c r="A87" s="23">
        <v>115</v>
      </c>
      <c r="B87" s="147">
        <v>65</v>
      </c>
      <c r="C87" s="25">
        <v>2</v>
      </c>
      <c r="D87" s="93">
        <f>SUM(M87/I87)</f>
        <v>32.39202657807309</v>
      </c>
      <c r="E87" s="53"/>
      <c r="F87" s="90" t="s">
        <v>32</v>
      </c>
      <c r="G87" s="27" t="s">
        <v>33</v>
      </c>
      <c r="H87" s="9" t="s">
        <v>34</v>
      </c>
      <c r="I87" s="103">
        <v>90.3</v>
      </c>
      <c r="J87" s="100">
        <v>75</v>
      </c>
      <c r="K87" s="12" t="s">
        <v>31</v>
      </c>
      <c r="L87" s="29">
        <v>39</v>
      </c>
      <c r="M87" s="28">
        <f>SUM(L87*J87)</f>
        <v>2925</v>
      </c>
      <c r="N87" s="10" t="s">
        <v>577</v>
      </c>
      <c r="O87" s="144" t="s">
        <v>204</v>
      </c>
      <c r="P87" s="110"/>
      <c r="Q87" s="89"/>
      <c r="R87" s="80"/>
      <c r="S87" s="108"/>
      <c r="T87" s="89"/>
      <c r="U87" s="89"/>
    </row>
    <row r="88" spans="1:21" s="1" customFormat="1" ht="45" customHeight="1">
      <c r="A88" s="23">
        <v>116</v>
      </c>
      <c r="B88" s="147">
        <v>77</v>
      </c>
      <c r="C88" s="25">
        <v>3</v>
      </c>
      <c r="D88" s="93">
        <f>SUM(M88/I88)</f>
        <v>30.513918629550318</v>
      </c>
      <c r="E88" s="53"/>
      <c r="F88" s="90" t="s">
        <v>293</v>
      </c>
      <c r="G88" s="27" t="s">
        <v>291</v>
      </c>
      <c r="H88" s="9" t="s">
        <v>292</v>
      </c>
      <c r="I88" s="103">
        <v>93.4</v>
      </c>
      <c r="J88" s="100">
        <v>75</v>
      </c>
      <c r="K88" s="12" t="s">
        <v>400</v>
      </c>
      <c r="L88" s="29">
        <v>38</v>
      </c>
      <c r="M88" s="28">
        <f>SUM(L88*J88)</f>
        <v>2850</v>
      </c>
      <c r="N88" s="10" t="s">
        <v>577</v>
      </c>
      <c r="O88" s="144" t="s">
        <v>124</v>
      </c>
      <c r="P88" s="110"/>
      <c r="Q88" s="89"/>
      <c r="R88" s="80"/>
      <c r="S88" s="108"/>
      <c r="T88" s="89"/>
      <c r="U88" s="89"/>
    </row>
    <row r="89" spans="1:19" s="92" customFormat="1" ht="30" customHeight="1">
      <c r="A89" s="226" t="s">
        <v>38</v>
      </c>
      <c r="B89" s="226"/>
      <c r="C89" s="226"/>
      <c r="D89" s="226"/>
      <c r="E89" s="206"/>
      <c r="F89" s="206"/>
      <c r="G89" s="52" t="s">
        <v>41</v>
      </c>
      <c r="H89" s="194" t="s">
        <v>536</v>
      </c>
      <c r="I89" s="195"/>
      <c r="J89" s="195"/>
      <c r="K89" s="195"/>
      <c r="L89" s="195"/>
      <c r="M89" s="195"/>
      <c r="N89" s="195"/>
      <c r="O89" s="196"/>
      <c r="P89" s="105"/>
      <c r="S89" s="89"/>
    </row>
    <row r="90" spans="1:19" s="4" customFormat="1" ht="42.75" customHeight="1">
      <c r="A90" s="17" t="s">
        <v>1</v>
      </c>
      <c r="B90" s="17" t="s">
        <v>22</v>
      </c>
      <c r="C90" s="17" t="s">
        <v>2</v>
      </c>
      <c r="D90" s="142" t="s">
        <v>23</v>
      </c>
      <c r="E90" s="17" t="s">
        <v>206</v>
      </c>
      <c r="F90" s="17" t="s">
        <v>7</v>
      </c>
      <c r="G90" s="17" t="s">
        <v>0</v>
      </c>
      <c r="H90" s="17" t="s">
        <v>6</v>
      </c>
      <c r="I90" s="17" t="s">
        <v>5</v>
      </c>
      <c r="J90" s="17" t="s">
        <v>3</v>
      </c>
      <c r="K90" s="17" t="s">
        <v>14</v>
      </c>
      <c r="L90" s="21" t="s">
        <v>24</v>
      </c>
      <c r="M90" s="17" t="s">
        <v>4</v>
      </c>
      <c r="N90" s="17" t="s">
        <v>9</v>
      </c>
      <c r="O90" s="113" t="s">
        <v>37</v>
      </c>
      <c r="P90" s="143"/>
      <c r="S90" s="5"/>
    </row>
    <row r="91" spans="1:20" s="1" customFormat="1" ht="45" customHeight="1">
      <c r="A91" s="23">
        <v>117</v>
      </c>
      <c r="B91" s="24">
        <v>32</v>
      </c>
      <c r="C91" s="15">
        <v>1</v>
      </c>
      <c r="D91" s="33">
        <f aca="true" t="shared" si="4" ref="D91:D96">SUM(M91/I91)</f>
        <v>60.483870967741936</v>
      </c>
      <c r="E91" s="54"/>
      <c r="F91" s="90" t="s">
        <v>366</v>
      </c>
      <c r="G91" s="27" t="s">
        <v>364</v>
      </c>
      <c r="H91" s="9" t="s">
        <v>365</v>
      </c>
      <c r="I91" s="103">
        <v>93</v>
      </c>
      <c r="J91" s="61">
        <v>75</v>
      </c>
      <c r="K91" s="102" t="s">
        <v>257</v>
      </c>
      <c r="L91" s="48">
        <v>75</v>
      </c>
      <c r="M91" s="28">
        <f>SUM(L91*J91)</f>
        <v>5625</v>
      </c>
      <c r="N91" s="10" t="s">
        <v>607</v>
      </c>
      <c r="O91" s="144" t="s">
        <v>509</v>
      </c>
      <c r="P91" s="35"/>
      <c r="Q91" s="80"/>
      <c r="R91" s="94"/>
      <c r="S91" s="89"/>
      <c r="T91" s="89"/>
    </row>
    <row r="92" spans="1:21" s="1" customFormat="1" ht="45" customHeight="1">
      <c r="A92" s="23">
        <v>118</v>
      </c>
      <c r="B92" s="147">
        <v>17</v>
      </c>
      <c r="C92" s="25">
        <v>2</v>
      </c>
      <c r="D92" s="93">
        <f t="shared" si="4"/>
        <v>55.895439377085644</v>
      </c>
      <c r="E92" s="53"/>
      <c r="F92" s="90" t="s">
        <v>128</v>
      </c>
      <c r="G92" s="27" t="s">
        <v>126</v>
      </c>
      <c r="H92" s="9" t="s">
        <v>127</v>
      </c>
      <c r="I92" s="103">
        <v>89.9</v>
      </c>
      <c r="J92" s="100">
        <v>75</v>
      </c>
      <c r="K92" s="12" t="s">
        <v>400</v>
      </c>
      <c r="L92" s="29">
        <v>67</v>
      </c>
      <c r="M92" s="28">
        <f>SUM(L92*J92)</f>
        <v>5025</v>
      </c>
      <c r="N92" s="10" t="s">
        <v>588</v>
      </c>
      <c r="O92" s="144" t="s">
        <v>124</v>
      </c>
      <c r="P92" s="110"/>
      <c r="Q92" s="89"/>
      <c r="R92" s="80"/>
      <c r="T92" s="89"/>
      <c r="U92" s="89"/>
    </row>
    <row r="93" spans="1:24" s="1" customFormat="1" ht="47.25" customHeight="1">
      <c r="A93" s="23">
        <v>119</v>
      </c>
      <c r="B93" s="147">
        <v>64</v>
      </c>
      <c r="C93" s="25">
        <v>3</v>
      </c>
      <c r="D93" s="93">
        <f t="shared" si="4"/>
        <v>50.86206896551724</v>
      </c>
      <c r="E93" s="53"/>
      <c r="F93" s="90" t="s">
        <v>481</v>
      </c>
      <c r="G93" s="27" t="s">
        <v>480</v>
      </c>
      <c r="H93" s="9" t="s">
        <v>389</v>
      </c>
      <c r="I93" s="103">
        <v>87</v>
      </c>
      <c r="J93" s="100">
        <v>75</v>
      </c>
      <c r="K93" s="12" t="s">
        <v>400</v>
      </c>
      <c r="L93" s="29">
        <v>59</v>
      </c>
      <c r="M93" s="28">
        <f>SUM(L93*J93)</f>
        <v>4425</v>
      </c>
      <c r="N93" s="10" t="s">
        <v>575</v>
      </c>
      <c r="O93" s="144" t="s">
        <v>491</v>
      </c>
      <c r="P93" s="110"/>
      <c r="Q93" s="89"/>
      <c r="R93" s="81"/>
      <c r="S93" s="34"/>
      <c r="T93" s="91"/>
      <c r="U93" s="91"/>
      <c r="V93" s="91"/>
      <c r="W93" s="91"/>
      <c r="X93" s="91"/>
    </row>
    <row r="94" spans="1:21" s="1" customFormat="1" ht="45" customHeight="1">
      <c r="A94" s="23">
        <v>120</v>
      </c>
      <c r="B94" s="147">
        <v>85</v>
      </c>
      <c r="C94" s="25">
        <v>4</v>
      </c>
      <c r="D94" s="93">
        <f t="shared" si="4"/>
        <v>45.73170731707317</v>
      </c>
      <c r="E94" s="53"/>
      <c r="F94" s="90" t="s">
        <v>134</v>
      </c>
      <c r="G94" s="27" t="s">
        <v>132</v>
      </c>
      <c r="H94" s="9" t="s">
        <v>133</v>
      </c>
      <c r="I94" s="28">
        <v>114.8</v>
      </c>
      <c r="J94" s="100">
        <v>75</v>
      </c>
      <c r="K94" s="102" t="s">
        <v>220</v>
      </c>
      <c r="L94" s="29">
        <v>70</v>
      </c>
      <c r="M94" s="28">
        <f>SUM(L94*J94)</f>
        <v>5250</v>
      </c>
      <c r="N94" s="10" t="s">
        <v>575</v>
      </c>
      <c r="O94" s="144" t="s">
        <v>135</v>
      </c>
      <c r="P94" s="110"/>
      <c r="Q94" s="89"/>
      <c r="R94" s="94"/>
      <c r="S94" s="89"/>
      <c r="T94" s="89"/>
      <c r="U94" s="89"/>
    </row>
    <row r="95" spans="1:21" s="1" customFormat="1" ht="45" customHeight="1">
      <c r="A95" s="23">
        <v>121</v>
      </c>
      <c r="B95" s="147">
        <v>99</v>
      </c>
      <c r="C95" s="25">
        <v>5</v>
      </c>
      <c r="D95" s="93">
        <f t="shared" si="4"/>
        <v>44.11764705882353</v>
      </c>
      <c r="E95" s="53"/>
      <c r="F95" s="90" t="s">
        <v>71</v>
      </c>
      <c r="G95" s="27" t="s">
        <v>69</v>
      </c>
      <c r="H95" s="9" t="s">
        <v>70</v>
      </c>
      <c r="I95" s="103">
        <v>85</v>
      </c>
      <c r="J95" s="100">
        <v>75</v>
      </c>
      <c r="K95" s="12" t="s">
        <v>65</v>
      </c>
      <c r="L95" s="29">
        <v>50</v>
      </c>
      <c r="M95" s="28">
        <f>SUM(L95*J95)</f>
        <v>3750</v>
      </c>
      <c r="N95" s="10" t="s">
        <v>575</v>
      </c>
      <c r="O95" s="144" t="s">
        <v>66</v>
      </c>
      <c r="P95" s="121" t="s">
        <v>236</v>
      </c>
      <c r="Q95" s="89"/>
      <c r="R95" s="94"/>
      <c r="S95" s="89"/>
      <c r="T95" s="89"/>
      <c r="U95" s="89"/>
    </row>
    <row r="96" spans="1:21" s="1" customFormat="1" ht="45" customHeight="1">
      <c r="A96" s="23">
        <v>122</v>
      </c>
      <c r="B96" s="24">
        <v>26</v>
      </c>
      <c r="C96" s="25"/>
      <c r="D96" s="93">
        <f t="shared" si="4"/>
        <v>0</v>
      </c>
      <c r="E96" s="135"/>
      <c r="F96" s="90" t="s">
        <v>10</v>
      </c>
      <c r="G96" s="27" t="s">
        <v>11</v>
      </c>
      <c r="H96" s="9" t="s">
        <v>12</v>
      </c>
      <c r="I96" s="103">
        <v>81</v>
      </c>
      <c r="J96" s="61">
        <v>75</v>
      </c>
      <c r="K96" s="102" t="s">
        <v>16</v>
      </c>
      <c r="L96" s="29" t="s">
        <v>429</v>
      </c>
      <c r="M96" s="28">
        <v>0</v>
      </c>
      <c r="N96" s="10" t="s">
        <v>575</v>
      </c>
      <c r="O96" s="144" t="s">
        <v>17</v>
      </c>
      <c r="P96" s="89"/>
      <c r="Q96" s="91"/>
      <c r="R96" s="91"/>
      <c r="S96" s="91"/>
      <c r="T96" s="91"/>
      <c r="U96" s="91"/>
    </row>
    <row r="97" spans="1:17" s="92" customFormat="1" ht="30" customHeight="1">
      <c r="A97" s="226" t="s">
        <v>38</v>
      </c>
      <c r="B97" s="226"/>
      <c r="C97" s="226"/>
      <c r="D97" s="226"/>
      <c r="E97" s="206"/>
      <c r="F97" s="206"/>
      <c r="G97" s="52" t="s">
        <v>41</v>
      </c>
      <c r="H97" s="191" t="s">
        <v>537</v>
      </c>
      <c r="I97" s="192"/>
      <c r="J97" s="192"/>
      <c r="K97" s="192"/>
      <c r="L97" s="192"/>
      <c r="M97" s="192"/>
      <c r="N97" s="192"/>
      <c r="O97" s="193"/>
      <c r="P97" s="83"/>
      <c r="Q97" s="91"/>
    </row>
    <row r="98" spans="1:19" s="4" customFormat="1" ht="42.75" customHeight="1">
      <c r="A98" s="17" t="s">
        <v>1</v>
      </c>
      <c r="B98" s="17" t="s">
        <v>22</v>
      </c>
      <c r="C98" s="17" t="s">
        <v>2</v>
      </c>
      <c r="D98" s="142" t="s">
        <v>23</v>
      </c>
      <c r="E98" s="17" t="s">
        <v>206</v>
      </c>
      <c r="F98" s="17" t="s">
        <v>7</v>
      </c>
      <c r="G98" s="17" t="s">
        <v>0</v>
      </c>
      <c r="H98" s="17" t="s">
        <v>6</v>
      </c>
      <c r="I98" s="17" t="s">
        <v>5</v>
      </c>
      <c r="J98" s="17" t="s">
        <v>3</v>
      </c>
      <c r="K98" s="17" t="s">
        <v>14</v>
      </c>
      <c r="L98" s="21" t="s">
        <v>24</v>
      </c>
      <c r="M98" s="17" t="s">
        <v>4</v>
      </c>
      <c r="N98" s="17" t="s">
        <v>9</v>
      </c>
      <c r="O98" s="113" t="s">
        <v>37</v>
      </c>
      <c r="P98" s="143"/>
      <c r="S98" s="5"/>
    </row>
    <row r="99" spans="1:22" s="1" customFormat="1" ht="45" customHeight="1">
      <c r="A99" s="23">
        <v>123</v>
      </c>
      <c r="B99" s="24">
        <v>36</v>
      </c>
      <c r="C99" s="25">
        <v>1</v>
      </c>
      <c r="D99" s="93">
        <f>SUM(M99/I99)</f>
        <v>69.81132075471699</v>
      </c>
      <c r="E99" s="53"/>
      <c r="F99" s="90" t="s">
        <v>50</v>
      </c>
      <c r="G99" s="27" t="s">
        <v>48</v>
      </c>
      <c r="H99" s="9" t="s">
        <v>49</v>
      </c>
      <c r="I99" s="103">
        <v>79.5</v>
      </c>
      <c r="J99" s="100">
        <v>75</v>
      </c>
      <c r="K99" s="12" t="s">
        <v>258</v>
      </c>
      <c r="L99" s="29">
        <v>74</v>
      </c>
      <c r="M99" s="28">
        <f>SUM(L99*J99)</f>
        <v>5550</v>
      </c>
      <c r="N99" s="10" t="s">
        <v>582</v>
      </c>
      <c r="O99" s="144" t="s">
        <v>437</v>
      </c>
      <c r="P99" s="106" t="s">
        <v>236</v>
      </c>
      <c r="Q99" s="89"/>
      <c r="R99" s="89"/>
      <c r="S99" s="89"/>
      <c r="T99" s="89"/>
      <c r="U99" s="89"/>
      <c r="V99" s="89"/>
    </row>
    <row r="100" spans="1:21" s="1" customFormat="1" ht="45" customHeight="1">
      <c r="A100" s="23">
        <v>124</v>
      </c>
      <c r="B100" s="24">
        <v>7</v>
      </c>
      <c r="C100" s="15">
        <v>2</v>
      </c>
      <c r="D100" s="93">
        <f>SUM(M100/I100)</f>
        <v>45.190274841437635</v>
      </c>
      <c r="E100" s="63"/>
      <c r="F100" s="90" t="s">
        <v>270</v>
      </c>
      <c r="G100" s="27" t="s">
        <v>268</v>
      </c>
      <c r="H100" s="9" t="s">
        <v>269</v>
      </c>
      <c r="I100" s="103">
        <v>94.6</v>
      </c>
      <c r="J100" s="100">
        <v>75</v>
      </c>
      <c r="K100" s="102" t="s">
        <v>271</v>
      </c>
      <c r="L100" s="29">
        <v>57</v>
      </c>
      <c r="M100" s="28">
        <f>SUM(L100*J100)</f>
        <v>4275</v>
      </c>
      <c r="N100" s="10" t="s">
        <v>575</v>
      </c>
      <c r="O100" s="144" t="s">
        <v>272</v>
      </c>
      <c r="P100" s="34"/>
      <c r="Q100" s="91"/>
      <c r="R100" s="91"/>
      <c r="S100" s="91"/>
      <c r="T100" s="91"/>
      <c r="U100" s="91"/>
    </row>
    <row r="101" spans="1:17" s="92" customFormat="1" ht="30" customHeight="1">
      <c r="A101" s="226" t="s">
        <v>38</v>
      </c>
      <c r="B101" s="226"/>
      <c r="C101" s="226"/>
      <c r="D101" s="226"/>
      <c r="E101" s="206"/>
      <c r="F101" s="206"/>
      <c r="G101" s="52" t="s">
        <v>41</v>
      </c>
      <c r="H101" s="191" t="s">
        <v>538</v>
      </c>
      <c r="I101" s="192"/>
      <c r="J101" s="192"/>
      <c r="K101" s="192"/>
      <c r="L101" s="192"/>
      <c r="M101" s="192"/>
      <c r="N101" s="192"/>
      <c r="O101" s="193"/>
      <c r="P101" s="109"/>
      <c r="Q101" s="91"/>
    </row>
    <row r="102" spans="1:19" s="4" customFormat="1" ht="42.75" customHeight="1">
      <c r="A102" s="17" t="s">
        <v>1</v>
      </c>
      <c r="B102" s="17" t="s">
        <v>22</v>
      </c>
      <c r="C102" s="17" t="s">
        <v>2</v>
      </c>
      <c r="D102" s="142" t="s">
        <v>23</v>
      </c>
      <c r="E102" s="17" t="s">
        <v>206</v>
      </c>
      <c r="F102" s="17" t="s">
        <v>7</v>
      </c>
      <c r="G102" s="17" t="s">
        <v>0</v>
      </c>
      <c r="H102" s="17" t="s">
        <v>6</v>
      </c>
      <c r="I102" s="17" t="s">
        <v>5</v>
      </c>
      <c r="J102" s="17" t="s">
        <v>3</v>
      </c>
      <c r="K102" s="17" t="s">
        <v>14</v>
      </c>
      <c r="L102" s="21" t="s">
        <v>24</v>
      </c>
      <c r="M102" s="17" t="s">
        <v>4</v>
      </c>
      <c r="N102" s="17" t="s">
        <v>9</v>
      </c>
      <c r="O102" s="113" t="s">
        <v>37</v>
      </c>
      <c r="P102" s="143"/>
      <c r="S102" s="5"/>
    </row>
    <row r="103" spans="1:23" s="1" customFormat="1" ht="45" customHeight="1">
      <c r="A103" s="23">
        <v>125</v>
      </c>
      <c r="B103" s="24" t="s">
        <v>438</v>
      </c>
      <c r="C103" s="25">
        <v>1</v>
      </c>
      <c r="D103" s="93">
        <f>SUM(M103/I103)</f>
        <v>61.55015197568389</v>
      </c>
      <c r="E103" s="53"/>
      <c r="F103" s="90" t="s">
        <v>88</v>
      </c>
      <c r="G103" s="95" t="s">
        <v>86</v>
      </c>
      <c r="H103" s="96" t="s">
        <v>87</v>
      </c>
      <c r="I103" s="28">
        <v>98.7</v>
      </c>
      <c r="J103" s="100">
        <v>75</v>
      </c>
      <c r="K103" s="102" t="s">
        <v>221</v>
      </c>
      <c r="L103" s="29">
        <v>81</v>
      </c>
      <c r="M103" s="28">
        <f>SUM(L103*J103)</f>
        <v>6075</v>
      </c>
      <c r="N103" s="10" t="s">
        <v>588</v>
      </c>
      <c r="O103" s="153" t="s">
        <v>437</v>
      </c>
      <c r="P103" s="106" t="s">
        <v>236</v>
      </c>
      <c r="Q103" s="89"/>
      <c r="R103" s="81"/>
      <c r="S103" s="89"/>
      <c r="T103" s="89"/>
      <c r="U103" s="89"/>
      <c r="V103" s="89"/>
      <c r="W103" s="89"/>
    </row>
    <row r="104" spans="1:21" s="1" customFormat="1" ht="45" customHeight="1">
      <c r="A104" s="23">
        <v>126</v>
      </c>
      <c r="B104" s="24">
        <v>24</v>
      </c>
      <c r="C104" s="15">
        <v>2</v>
      </c>
      <c r="D104" s="93">
        <f>SUM(M104/I104)</f>
        <v>58.87850467289719</v>
      </c>
      <c r="E104" s="63"/>
      <c r="F104" s="90" t="s">
        <v>339</v>
      </c>
      <c r="G104" s="27" t="s">
        <v>337</v>
      </c>
      <c r="H104" s="9" t="s">
        <v>338</v>
      </c>
      <c r="I104" s="28">
        <v>107</v>
      </c>
      <c r="J104" s="100">
        <v>75</v>
      </c>
      <c r="K104" s="102" t="s">
        <v>251</v>
      </c>
      <c r="L104" s="29">
        <v>84</v>
      </c>
      <c r="M104" s="28">
        <f>SUM(L104*J104)</f>
        <v>6300</v>
      </c>
      <c r="N104" s="10" t="s">
        <v>588</v>
      </c>
      <c r="O104" s="144" t="s">
        <v>340</v>
      </c>
      <c r="P104" s="109"/>
      <c r="Q104" s="91"/>
      <c r="R104" s="91"/>
      <c r="S104" s="91"/>
      <c r="T104" s="91"/>
      <c r="U104" s="91"/>
    </row>
    <row r="105" spans="1:21" s="1" customFormat="1" ht="45" customHeight="1">
      <c r="A105" s="23">
        <v>127</v>
      </c>
      <c r="B105" s="24">
        <v>13</v>
      </c>
      <c r="C105" s="15">
        <v>3</v>
      </c>
      <c r="D105" s="93">
        <f>SUM(M105/I105)</f>
        <v>38.65979381443299</v>
      </c>
      <c r="E105" s="63"/>
      <c r="F105" s="90" t="s">
        <v>382</v>
      </c>
      <c r="G105" s="27" t="s">
        <v>380</v>
      </c>
      <c r="H105" s="9" t="s">
        <v>381</v>
      </c>
      <c r="I105" s="28">
        <v>106.7</v>
      </c>
      <c r="J105" s="100">
        <v>75</v>
      </c>
      <c r="K105" s="12" t="s">
        <v>376</v>
      </c>
      <c r="L105" s="29">
        <v>55</v>
      </c>
      <c r="M105" s="28">
        <f>SUM(L105*J105)</f>
        <v>4125</v>
      </c>
      <c r="N105" s="10" t="s">
        <v>576</v>
      </c>
      <c r="O105" s="144" t="s">
        <v>482</v>
      </c>
      <c r="P105" s="109"/>
      <c r="Q105" s="91"/>
      <c r="R105" s="91"/>
      <c r="S105" s="91"/>
      <c r="T105" s="91"/>
      <c r="U105" s="91"/>
    </row>
    <row r="106" spans="1:16" s="92" customFormat="1" ht="30" customHeight="1">
      <c r="A106" s="226" t="s">
        <v>38</v>
      </c>
      <c r="B106" s="226"/>
      <c r="C106" s="226"/>
      <c r="D106" s="226"/>
      <c r="E106" s="206"/>
      <c r="F106" s="206"/>
      <c r="G106" s="52" t="s">
        <v>41</v>
      </c>
      <c r="H106" s="172" t="s">
        <v>539</v>
      </c>
      <c r="I106" s="173"/>
      <c r="J106" s="173"/>
      <c r="K106" s="173"/>
      <c r="L106" s="173"/>
      <c r="M106" s="173"/>
      <c r="N106" s="173"/>
      <c r="O106" s="197"/>
      <c r="P106" s="91"/>
    </row>
    <row r="107" spans="1:19" s="4" customFormat="1" ht="42.75" customHeight="1">
      <c r="A107" s="17" t="s">
        <v>1</v>
      </c>
      <c r="B107" s="17" t="s">
        <v>22</v>
      </c>
      <c r="C107" s="17" t="s">
        <v>2</v>
      </c>
      <c r="D107" s="142" t="s">
        <v>23</v>
      </c>
      <c r="E107" s="17" t="s">
        <v>206</v>
      </c>
      <c r="F107" s="17" t="s">
        <v>7</v>
      </c>
      <c r="G107" s="17" t="s">
        <v>0</v>
      </c>
      <c r="H107" s="17" t="s">
        <v>6</v>
      </c>
      <c r="I107" s="17" t="s">
        <v>5</v>
      </c>
      <c r="J107" s="17" t="s">
        <v>3</v>
      </c>
      <c r="K107" s="17" t="s">
        <v>14</v>
      </c>
      <c r="L107" s="21" t="s">
        <v>24</v>
      </c>
      <c r="M107" s="17" t="s">
        <v>4</v>
      </c>
      <c r="N107" s="17" t="s">
        <v>9</v>
      </c>
      <c r="O107" s="113" t="s">
        <v>37</v>
      </c>
      <c r="P107" s="143"/>
      <c r="S107" s="5"/>
    </row>
    <row r="108" spans="1:23" s="1" customFormat="1" ht="47.25" customHeight="1">
      <c r="A108" s="23">
        <v>128</v>
      </c>
      <c r="B108" s="24">
        <v>7</v>
      </c>
      <c r="C108" s="15">
        <v>1</v>
      </c>
      <c r="D108" s="93">
        <f>SUM(M108/I108)</f>
        <v>90.56987788331071</v>
      </c>
      <c r="E108" s="63"/>
      <c r="F108" s="90" t="s">
        <v>353</v>
      </c>
      <c r="G108" s="27" t="s">
        <v>351</v>
      </c>
      <c r="H108" s="9" t="s">
        <v>352</v>
      </c>
      <c r="I108" s="225">
        <v>73.7</v>
      </c>
      <c r="J108" s="100">
        <v>75</v>
      </c>
      <c r="K108" s="102" t="s">
        <v>355</v>
      </c>
      <c r="L108" s="48">
        <v>89</v>
      </c>
      <c r="M108" s="28">
        <f>SUM(L108*J108)</f>
        <v>6675</v>
      </c>
      <c r="N108" s="10" t="s">
        <v>608</v>
      </c>
      <c r="O108" s="153" t="s">
        <v>354</v>
      </c>
      <c r="P108" s="83"/>
      <c r="Q108" s="34"/>
      <c r="R108" s="42"/>
      <c r="S108" s="91"/>
      <c r="T108" s="91"/>
      <c r="U108" s="91"/>
      <c r="V108" s="91"/>
      <c r="W108" s="91"/>
    </row>
    <row r="109" spans="1:19" s="1" customFormat="1" ht="45" customHeight="1">
      <c r="A109" s="23">
        <v>129</v>
      </c>
      <c r="B109" s="24">
        <v>58</v>
      </c>
      <c r="C109" s="15">
        <v>2</v>
      </c>
      <c r="D109" s="93">
        <f>SUM(M109/I109)</f>
        <v>81.1298076923077</v>
      </c>
      <c r="E109" s="54"/>
      <c r="F109" s="90" t="s">
        <v>408</v>
      </c>
      <c r="G109" s="27" t="s">
        <v>409</v>
      </c>
      <c r="H109" s="9" t="s">
        <v>489</v>
      </c>
      <c r="I109" s="103">
        <v>83.2</v>
      </c>
      <c r="J109" s="100">
        <v>75</v>
      </c>
      <c r="K109" s="102" t="s">
        <v>410</v>
      </c>
      <c r="L109" s="29">
        <v>90</v>
      </c>
      <c r="M109" s="28">
        <f>SUM(L109*J109)</f>
        <v>6750</v>
      </c>
      <c r="N109" s="10" t="s">
        <v>582</v>
      </c>
      <c r="O109" s="153" t="s">
        <v>490</v>
      </c>
      <c r="P109" s="34"/>
      <c r="Q109" s="94"/>
      <c r="R109" s="94"/>
      <c r="S109" s="89"/>
    </row>
    <row r="110" spans="1:21" s="1" customFormat="1" ht="45" customHeight="1">
      <c r="A110" s="23">
        <v>130</v>
      </c>
      <c r="B110" s="24">
        <v>15</v>
      </c>
      <c r="C110" s="25">
        <v>3</v>
      </c>
      <c r="D110" s="93">
        <f>SUM(M110/I110)</f>
        <v>61.35629709364908</v>
      </c>
      <c r="E110" s="53"/>
      <c r="F110" s="90" t="s">
        <v>85</v>
      </c>
      <c r="G110" s="27" t="s">
        <v>83</v>
      </c>
      <c r="H110" s="9" t="s">
        <v>84</v>
      </c>
      <c r="I110" s="103">
        <v>92.9</v>
      </c>
      <c r="J110" s="100">
        <v>75</v>
      </c>
      <c r="K110" s="102" t="s">
        <v>82</v>
      </c>
      <c r="L110" s="29">
        <v>76</v>
      </c>
      <c r="M110" s="28">
        <f>SUM(L110*J110)</f>
        <v>5700</v>
      </c>
      <c r="N110" s="10" t="s">
        <v>588</v>
      </c>
      <c r="O110" s="153" t="s">
        <v>437</v>
      </c>
      <c r="P110" s="121" t="s">
        <v>236</v>
      </c>
      <c r="Q110" s="89"/>
      <c r="S110" s="91"/>
      <c r="T110" s="91"/>
      <c r="U110" s="91"/>
    </row>
    <row r="111" spans="1:23" s="1" customFormat="1" ht="47.25" customHeight="1">
      <c r="A111" s="23">
        <v>131</v>
      </c>
      <c r="B111" s="24">
        <v>9</v>
      </c>
      <c r="C111" s="15">
        <v>4</v>
      </c>
      <c r="D111" s="93">
        <f>SUM(M111/I111)</f>
        <v>52.08333333333333</v>
      </c>
      <c r="E111" s="63"/>
      <c r="F111" s="90" t="s">
        <v>172</v>
      </c>
      <c r="G111" s="27" t="s">
        <v>171</v>
      </c>
      <c r="H111" s="9" t="s">
        <v>411</v>
      </c>
      <c r="I111" s="103">
        <v>86.4</v>
      </c>
      <c r="J111" s="100">
        <v>75</v>
      </c>
      <c r="K111" s="102" t="s">
        <v>96</v>
      </c>
      <c r="L111" s="29">
        <v>60</v>
      </c>
      <c r="M111" s="28">
        <f>SUM(L111*J111)</f>
        <v>4500</v>
      </c>
      <c r="N111" s="10" t="s">
        <v>588</v>
      </c>
      <c r="O111" s="153" t="s">
        <v>477</v>
      </c>
      <c r="P111" s="101"/>
      <c r="Q111" s="91"/>
      <c r="R111" s="42"/>
      <c r="S111" s="91"/>
      <c r="T111" s="91"/>
      <c r="U111" s="91"/>
      <c r="V111" s="91"/>
      <c r="W111" s="91"/>
    </row>
    <row r="112" spans="1:23" s="1" customFormat="1" ht="47.25" customHeight="1">
      <c r="A112" s="23">
        <v>132</v>
      </c>
      <c r="B112" s="24">
        <v>99</v>
      </c>
      <c r="C112" s="15">
        <v>5</v>
      </c>
      <c r="D112" s="93">
        <f>SUM(M112/I112)</f>
        <v>50.265957446808514</v>
      </c>
      <c r="E112" s="54"/>
      <c r="F112" s="90" t="s">
        <v>180</v>
      </c>
      <c r="G112" s="27" t="s">
        <v>179</v>
      </c>
      <c r="H112" s="9" t="s">
        <v>508</v>
      </c>
      <c r="I112" s="103">
        <v>94</v>
      </c>
      <c r="J112" s="100">
        <v>75</v>
      </c>
      <c r="K112" s="102" t="s">
        <v>306</v>
      </c>
      <c r="L112" s="29">
        <v>63</v>
      </c>
      <c r="M112" s="28">
        <f>SUM(L112*J112)</f>
        <v>4725</v>
      </c>
      <c r="N112" s="10" t="s">
        <v>575</v>
      </c>
      <c r="O112" s="153" t="s">
        <v>207</v>
      </c>
      <c r="P112" s="83"/>
      <c r="Q112" s="34"/>
      <c r="R112" s="42"/>
      <c r="S112" s="91"/>
      <c r="T112" s="91"/>
      <c r="U112" s="91"/>
      <c r="V112" s="91"/>
      <c r="W112" s="91"/>
    </row>
    <row r="113" spans="1:18" s="92" customFormat="1" ht="30" customHeight="1">
      <c r="A113" s="226" t="s">
        <v>38</v>
      </c>
      <c r="B113" s="226"/>
      <c r="C113" s="226"/>
      <c r="D113" s="226"/>
      <c r="E113" s="206"/>
      <c r="F113" s="206"/>
      <c r="G113" s="52" t="s">
        <v>41</v>
      </c>
      <c r="H113" s="172" t="s">
        <v>540</v>
      </c>
      <c r="I113" s="173"/>
      <c r="J113" s="173"/>
      <c r="K113" s="173"/>
      <c r="L113" s="173"/>
      <c r="M113" s="173"/>
      <c r="N113" s="173"/>
      <c r="O113" s="197"/>
      <c r="P113" s="91"/>
      <c r="R113" s="94"/>
    </row>
    <row r="114" spans="1:19" s="4" customFormat="1" ht="42.75" customHeight="1">
      <c r="A114" s="17" t="s">
        <v>1</v>
      </c>
      <c r="B114" s="17" t="s">
        <v>22</v>
      </c>
      <c r="C114" s="17" t="s">
        <v>2</v>
      </c>
      <c r="D114" s="142" t="s">
        <v>23</v>
      </c>
      <c r="E114" s="17" t="s">
        <v>206</v>
      </c>
      <c r="F114" s="17" t="s">
        <v>7</v>
      </c>
      <c r="G114" s="17" t="s">
        <v>0</v>
      </c>
      <c r="H114" s="17" t="s">
        <v>6</v>
      </c>
      <c r="I114" s="17" t="s">
        <v>5</v>
      </c>
      <c r="J114" s="17" t="s">
        <v>3</v>
      </c>
      <c r="K114" s="17" t="s">
        <v>14</v>
      </c>
      <c r="L114" s="21" t="s">
        <v>24</v>
      </c>
      <c r="M114" s="17" t="s">
        <v>4</v>
      </c>
      <c r="N114" s="17" t="s">
        <v>9</v>
      </c>
      <c r="O114" s="113" t="s">
        <v>37</v>
      </c>
      <c r="P114" s="143"/>
      <c r="S114" s="5"/>
    </row>
    <row r="115" spans="1:18" s="1" customFormat="1" ht="45" customHeight="1">
      <c r="A115" s="23">
        <v>133</v>
      </c>
      <c r="B115" s="24">
        <v>66</v>
      </c>
      <c r="C115" s="25">
        <v>1</v>
      </c>
      <c r="D115" s="93">
        <f>SUM(M115/I115)</f>
        <v>52.142857142857146</v>
      </c>
      <c r="E115" s="53"/>
      <c r="F115" s="90" t="s">
        <v>375</v>
      </c>
      <c r="G115" s="95" t="s">
        <v>373</v>
      </c>
      <c r="H115" s="96" t="s">
        <v>374</v>
      </c>
      <c r="I115" s="28">
        <v>105</v>
      </c>
      <c r="J115" s="100">
        <v>75</v>
      </c>
      <c r="K115" s="12" t="s">
        <v>376</v>
      </c>
      <c r="L115" s="29">
        <v>73</v>
      </c>
      <c r="M115" s="28">
        <f>SUM(L115*J115)</f>
        <v>5475</v>
      </c>
      <c r="N115" s="10" t="s">
        <v>588</v>
      </c>
      <c r="O115" s="153" t="s">
        <v>372</v>
      </c>
      <c r="P115" s="4"/>
      <c r="Q115" s="89"/>
      <c r="R115" s="94"/>
    </row>
    <row r="116" spans="1:21" s="1" customFormat="1" ht="45" customHeight="1">
      <c r="A116" s="23">
        <v>134</v>
      </c>
      <c r="B116" s="24">
        <v>82</v>
      </c>
      <c r="C116" s="15">
        <v>2</v>
      </c>
      <c r="D116" s="93">
        <f>SUM(M116/I116)</f>
        <v>48.873981792046</v>
      </c>
      <c r="E116" s="63"/>
      <c r="F116" s="90" t="s">
        <v>483</v>
      </c>
      <c r="G116" s="27" t="s">
        <v>263</v>
      </c>
      <c r="H116" s="9" t="s">
        <v>264</v>
      </c>
      <c r="I116" s="28">
        <v>104.35</v>
      </c>
      <c r="J116" s="100">
        <v>75</v>
      </c>
      <c r="K116" s="12" t="s">
        <v>486</v>
      </c>
      <c r="L116" s="29">
        <v>68</v>
      </c>
      <c r="M116" s="28">
        <f>SUM(L116*J116)</f>
        <v>5100</v>
      </c>
      <c r="N116" s="10" t="s">
        <v>575</v>
      </c>
      <c r="O116" s="144" t="s">
        <v>265</v>
      </c>
      <c r="P116" s="106" t="s">
        <v>236</v>
      </c>
      <c r="Q116" s="42"/>
      <c r="R116" s="87"/>
      <c r="S116" s="94"/>
      <c r="T116" s="91"/>
      <c r="U116" s="91"/>
    </row>
    <row r="117" spans="1:18" s="1" customFormat="1" ht="45" customHeight="1">
      <c r="A117" s="23">
        <v>135</v>
      </c>
      <c r="B117" s="24">
        <v>60</v>
      </c>
      <c r="C117" s="25">
        <v>3</v>
      </c>
      <c r="D117" s="93">
        <f>SUM(M117/I117)</f>
        <v>30.96330275229358</v>
      </c>
      <c r="E117" s="53"/>
      <c r="F117" s="90" t="s">
        <v>487</v>
      </c>
      <c r="G117" s="95" t="s">
        <v>484</v>
      </c>
      <c r="H117" s="96" t="s">
        <v>296</v>
      </c>
      <c r="I117" s="28">
        <v>109</v>
      </c>
      <c r="J117" s="100">
        <v>75</v>
      </c>
      <c r="K117" s="12" t="s">
        <v>485</v>
      </c>
      <c r="L117" s="29">
        <v>45</v>
      </c>
      <c r="M117" s="28">
        <f>SUM(L117*J117)</f>
        <v>3375</v>
      </c>
      <c r="N117" s="10" t="s">
        <v>577</v>
      </c>
      <c r="O117" s="153" t="s">
        <v>488</v>
      </c>
      <c r="P117" s="4"/>
      <c r="Q117" s="89"/>
      <c r="R117" s="94"/>
    </row>
    <row r="118" spans="1:17" s="92" customFormat="1" ht="30" customHeight="1">
      <c r="A118" s="226" t="s">
        <v>38</v>
      </c>
      <c r="B118" s="226"/>
      <c r="C118" s="226"/>
      <c r="D118" s="226"/>
      <c r="E118" s="206"/>
      <c r="F118" s="206"/>
      <c r="G118" s="79" t="s">
        <v>61</v>
      </c>
      <c r="H118" s="194" t="s">
        <v>541</v>
      </c>
      <c r="I118" s="195"/>
      <c r="J118" s="195"/>
      <c r="K118" s="195"/>
      <c r="L118" s="195"/>
      <c r="M118" s="195"/>
      <c r="N118" s="195"/>
      <c r="O118" s="196"/>
      <c r="P118" s="110"/>
      <c r="Q118" s="91"/>
    </row>
    <row r="119" spans="1:19" s="4" customFormat="1" ht="42.75" customHeight="1">
      <c r="A119" s="17" t="s">
        <v>1</v>
      </c>
      <c r="B119" s="17" t="s">
        <v>22</v>
      </c>
      <c r="C119" s="17" t="s">
        <v>2</v>
      </c>
      <c r="D119" s="142" t="s">
        <v>23</v>
      </c>
      <c r="E119" s="17" t="s">
        <v>206</v>
      </c>
      <c r="F119" s="17" t="s">
        <v>7</v>
      </c>
      <c r="G119" s="17" t="s">
        <v>0</v>
      </c>
      <c r="H119" s="17" t="s">
        <v>6</v>
      </c>
      <c r="I119" s="17" t="s">
        <v>5</v>
      </c>
      <c r="J119" s="17" t="s">
        <v>3</v>
      </c>
      <c r="K119" s="17" t="s">
        <v>14</v>
      </c>
      <c r="L119" s="21" t="s">
        <v>24</v>
      </c>
      <c r="M119" s="17" t="s">
        <v>4</v>
      </c>
      <c r="N119" s="17" t="s">
        <v>9</v>
      </c>
      <c r="O119" s="113" t="s">
        <v>37</v>
      </c>
      <c r="P119" s="143"/>
      <c r="S119" s="5"/>
    </row>
    <row r="120" spans="1:21" s="1" customFormat="1" ht="45" customHeight="1">
      <c r="A120" s="23">
        <v>136</v>
      </c>
      <c r="B120" s="147">
        <v>89</v>
      </c>
      <c r="C120" s="25">
        <v>1</v>
      </c>
      <c r="D120" s="93">
        <f>SUM(M120/I120)</f>
        <v>32.25806451612903</v>
      </c>
      <c r="E120" s="53"/>
      <c r="F120" s="90" t="s">
        <v>366</v>
      </c>
      <c r="G120" s="27" t="s">
        <v>364</v>
      </c>
      <c r="H120" s="9" t="s">
        <v>365</v>
      </c>
      <c r="I120" s="103">
        <v>93</v>
      </c>
      <c r="J120" s="62">
        <v>100</v>
      </c>
      <c r="K120" s="102" t="s">
        <v>257</v>
      </c>
      <c r="L120" s="48">
        <v>30</v>
      </c>
      <c r="M120" s="28">
        <f>SUM(L120*J120)</f>
        <v>3000</v>
      </c>
      <c r="N120" s="10" t="s">
        <v>609</v>
      </c>
      <c r="O120" s="144" t="s">
        <v>509</v>
      </c>
      <c r="P120" s="110"/>
      <c r="Q120" s="89"/>
      <c r="R120" s="94"/>
      <c r="S120" s="89"/>
      <c r="T120" s="89"/>
      <c r="U120" s="89"/>
    </row>
    <row r="121" spans="1:19" s="1" customFormat="1" ht="45.75" customHeight="1">
      <c r="A121" s="23">
        <v>137</v>
      </c>
      <c r="B121" s="24">
        <v>76</v>
      </c>
      <c r="C121" s="25">
        <v>2</v>
      </c>
      <c r="D121" s="93">
        <f>SUM(M121/I121)</f>
        <v>19.16376306620209</v>
      </c>
      <c r="E121" s="44"/>
      <c r="F121" s="90" t="s">
        <v>134</v>
      </c>
      <c r="G121" s="95" t="s">
        <v>132</v>
      </c>
      <c r="H121" s="96" t="s">
        <v>133</v>
      </c>
      <c r="I121" s="28">
        <v>114.8</v>
      </c>
      <c r="J121" s="62">
        <v>100</v>
      </c>
      <c r="K121" s="102" t="s">
        <v>220</v>
      </c>
      <c r="L121" s="29">
        <v>22</v>
      </c>
      <c r="M121" s="28">
        <f>SUM(L121*J121)</f>
        <v>2200</v>
      </c>
      <c r="N121" s="10" t="s">
        <v>589</v>
      </c>
      <c r="O121" s="153" t="s">
        <v>135</v>
      </c>
      <c r="P121" s="106" t="s">
        <v>236</v>
      </c>
      <c r="Q121" s="35"/>
      <c r="R121" s="35"/>
      <c r="S121" s="89"/>
    </row>
    <row r="122" spans="1:17" s="92" customFormat="1" ht="30" customHeight="1">
      <c r="A122" s="226" t="s">
        <v>38</v>
      </c>
      <c r="B122" s="226"/>
      <c r="C122" s="226"/>
      <c r="D122" s="226"/>
      <c r="E122" s="206"/>
      <c r="F122" s="206"/>
      <c r="G122" s="68" t="s">
        <v>61</v>
      </c>
      <c r="H122" s="191" t="s">
        <v>542</v>
      </c>
      <c r="I122" s="192"/>
      <c r="J122" s="192"/>
      <c r="K122" s="192"/>
      <c r="L122" s="192"/>
      <c r="M122" s="192"/>
      <c r="N122" s="192"/>
      <c r="O122" s="193"/>
      <c r="P122" s="110"/>
      <c r="Q122" s="91"/>
    </row>
    <row r="123" spans="1:19" s="4" customFormat="1" ht="42.75" customHeight="1">
      <c r="A123" s="17" t="s">
        <v>1</v>
      </c>
      <c r="B123" s="17" t="s">
        <v>22</v>
      </c>
      <c r="C123" s="17" t="s">
        <v>2</v>
      </c>
      <c r="D123" s="142" t="s">
        <v>23</v>
      </c>
      <c r="E123" s="17" t="s">
        <v>206</v>
      </c>
      <c r="F123" s="17" t="s">
        <v>7</v>
      </c>
      <c r="G123" s="17" t="s">
        <v>0</v>
      </c>
      <c r="H123" s="17" t="s">
        <v>6</v>
      </c>
      <c r="I123" s="17" t="s">
        <v>5</v>
      </c>
      <c r="J123" s="17" t="s">
        <v>3</v>
      </c>
      <c r="K123" s="17" t="s">
        <v>14</v>
      </c>
      <c r="L123" s="21" t="s">
        <v>24</v>
      </c>
      <c r="M123" s="17" t="s">
        <v>4</v>
      </c>
      <c r="N123" s="17" t="s">
        <v>9</v>
      </c>
      <c r="O123" s="113" t="s">
        <v>37</v>
      </c>
      <c r="P123" s="143"/>
      <c r="S123" s="5"/>
    </row>
    <row r="124" spans="1:21" s="1" customFormat="1" ht="45" customHeight="1">
      <c r="A124" s="23">
        <v>138</v>
      </c>
      <c r="B124" s="24">
        <v>22</v>
      </c>
      <c r="C124" s="15">
        <v>1</v>
      </c>
      <c r="D124" s="93">
        <f>SUM(M124/I124)</f>
        <v>47.22222222222222</v>
      </c>
      <c r="E124" s="63"/>
      <c r="F124" s="90" t="s">
        <v>145</v>
      </c>
      <c r="G124" s="27" t="s">
        <v>143</v>
      </c>
      <c r="H124" s="9" t="s">
        <v>144</v>
      </c>
      <c r="I124" s="28">
        <v>108</v>
      </c>
      <c r="J124" s="62">
        <v>100</v>
      </c>
      <c r="K124" s="102" t="s">
        <v>356</v>
      </c>
      <c r="L124" s="29">
        <v>51</v>
      </c>
      <c r="M124" s="28">
        <f>SUM(L124*J124)</f>
        <v>5100</v>
      </c>
      <c r="N124" s="10" t="s">
        <v>588</v>
      </c>
      <c r="O124" s="144" t="s">
        <v>510</v>
      </c>
      <c r="P124" s="121" t="s">
        <v>236</v>
      </c>
      <c r="Q124" s="91"/>
      <c r="R124" s="94"/>
      <c r="S124" s="91"/>
      <c r="T124" s="91"/>
      <c r="U124" s="91"/>
    </row>
    <row r="125" spans="1:21" s="1" customFormat="1" ht="45" customHeight="1">
      <c r="A125" s="23">
        <v>139</v>
      </c>
      <c r="B125" s="24">
        <v>64</v>
      </c>
      <c r="C125" s="15">
        <v>2</v>
      </c>
      <c r="D125" s="93">
        <f>SUM(M125/I125)</f>
        <v>35.23809523809524</v>
      </c>
      <c r="E125" s="63"/>
      <c r="F125" s="90" t="s">
        <v>375</v>
      </c>
      <c r="G125" s="95" t="s">
        <v>373</v>
      </c>
      <c r="H125" s="96" t="s">
        <v>374</v>
      </c>
      <c r="I125" s="28">
        <v>105</v>
      </c>
      <c r="J125" s="62">
        <v>100</v>
      </c>
      <c r="K125" s="12" t="s">
        <v>376</v>
      </c>
      <c r="L125" s="29">
        <v>37</v>
      </c>
      <c r="M125" s="28">
        <f>SUM(L125*J125)</f>
        <v>3700</v>
      </c>
      <c r="N125" s="10" t="s">
        <v>576</v>
      </c>
      <c r="O125" s="153" t="s">
        <v>372</v>
      </c>
      <c r="P125" s="91"/>
      <c r="Q125" s="89"/>
      <c r="R125" s="89"/>
      <c r="S125" s="89"/>
      <c r="T125" s="89"/>
      <c r="U125" s="89"/>
    </row>
    <row r="126" spans="1:21" s="1" customFormat="1" ht="45" customHeight="1">
      <c r="A126" s="23">
        <v>140</v>
      </c>
      <c r="B126" s="24">
        <v>87</v>
      </c>
      <c r="C126" s="25">
        <v>3</v>
      </c>
      <c r="D126" s="93">
        <f>SUM(M126/I126)</f>
        <v>33.71783496007098</v>
      </c>
      <c r="E126" s="44"/>
      <c r="F126" s="90" t="s">
        <v>209</v>
      </c>
      <c r="G126" s="27" t="s">
        <v>121</v>
      </c>
      <c r="H126" s="9" t="s">
        <v>122</v>
      </c>
      <c r="I126" s="28">
        <v>112.7</v>
      </c>
      <c r="J126" s="62">
        <v>100</v>
      </c>
      <c r="K126" s="102" t="s">
        <v>221</v>
      </c>
      <c r="L126" s="29">
        <v>38</v>
      </c>
      <c r="M126" s="28">
        <f>SUM(L126*J126)</f>
        <v>3800</v>
      </c>
      <c r="N126" s="10" t="s">
        <v>576</v>
      </c>
      <c r="O126" s="155" t="s">
        <v>437</v>
      </c>
      <c r="P126" s="106" t="s">
        <v>236</v>
      </c>
      <c r="Q126" s="89"/>
      <c r="R126" s="94"/>
      <c r="S126" s="94"/>
      <c r="T126" s="91"/>
      <c r="U126" s="91"/>
    </row>
    <row r="127" spans="1:21" s="1" customFormat="1" ht="45" customHeight="1">
      <c r="A127" s="23">
        <v>141</v>
      </c>
      <c r="B127" s="24">
        <v>71</v>
      </c>
      <c r="C127" s="15">
        <v>4</v>
      </c>
      <c r="D127" s="93">
        <f>SUM(M127/I127)</f>
        <v>31.858407079646017</v>
      </c>
      <c r="E127" s="63"/>
      <c r="F127" s="90" t="s">
        <v>131</v>
      </c>
      <c r="G127" s="95" t="s">
        <v>129</v>
      </c>
      <c r="H127" s="96" t="s">
        <v>130</v>
      </c>
      <c r="I127" s="28">
        <v>141.25</v>
      </c>
      <c r="J127" s="62">
        <v>100</v>
      </c>
      <c r="K127" s="12" t="s">
        <v>492</v>
      </c>
      <c r="L127" s="29">
        <v>45</v>
      </c>
      <c r="M127" s="28">
        <f>SUM(L127*J127)</f>
        <v>4500</v>
      </c>
      <c r="N127" s="10" t="s">
        <v>576</v>
      </c>
      <c r="O127" s="153" t="s">
        <v>493</v>
      </c>
      <c r="P127" s="121"/>
      <c r="Q127" s="91"/>
      <c r="R127" s="94"/>
      <c r="S127" s="94"/>
      <c r="T127" s="91"/>
      <c r="U127" s="91"/>
    </row>
    <row r="128" spans="1:21" s="1" customFormat="1" ht="45" customHeight="1">
      <c r="A128" s="23">
        <v>142</v>
      </c>
      <c r="B128" s="24">
        <v>44</v>
      </c>
      <c r="C128" s="15">
        <v>5</v>
      </c>
      <c r="D128" s="93">
        <f>SUM(M128/I128)</f>
        <v>20.084566596194506</v>
      </c>
      <c r="E128" s="63"/>
      <c r="F128" s="90" t="s">
        <v>270</v>
      </c>
      <c r="G128" s="27" t="s">
        <v>268</v>
      </c>
      <c r="H128" s="9" t="s">
        <v>269</v>
      </c>
      <c r="I128" s="103">
        <v>94.6</v>
      </c>
      <c r="J128" s="62">
        <v>100</v>
      </c>
      <c r="K128" s="102" t="s">
        <v>271</v>
      </c>
      <c r="L128" s="29">
        <v>19</v>
      </c>
      <c r="M128" s="28">
        <f>SUM(L128*J128)</f>
        <v>1900</v>
      </c>
      <c r="N128" s="10" t="s">
        <v>589</v>
      </c>
      <c r="O128" s="144" t="s">
        <v>272</v>
      </c>
      <c r="P128" s="34"/>
      <c r="Q128" s="91"/>
      <c r="R128" s="94"/>
      <c r="S128" s="94"/>
      <c r="T128" s="91"/>
      <c r="U128" s="91"/>
    </row>
    <row r="129" spans="1:18" s="92" customFormat="1" ht="30" customHeight="1">
      <c r="A129" s="226" t="s">
        <v>38</v>
      </c>
      <c r="B129" s="226"/>
      <c r="C129" s="226"/>
      <c r="D129" s="226"/>
      <c r="E129" s="206"/>
      <c r="F129" s="206"/>
      <c r="G129" s="68" t="s">
        <v>61</v>
      </c>
      <c r="H129" s="172" t="s">
        <v>543</v>
      </c>
      <c r="I129" s="173"/>
      <c r="J129" s="173"/>
      <c r="K129" s="173"/>
      <c r="L129" s="173"/>
      <c r="M129" s="173"/>
      <c r="N129" s="173"/>
      <c r="O129" s="197"/>
      <c r="P129" s="91"/>
      <c r="R129" s="94"/>
    </row>
    <row r="130" spans="1:19" s="4" customFormat="1" ht="42.75" customHeight="1">
      <c r="A130" s="17" t="s">
        <v>1</v>
      </c>
      <c r="B130" s="17" t="s">
        <v>22</v>
      </c>
      <c r="C130" s="17" t="s">
        <v>2</v>
      </c>
      <c r="D130" s="142" t="s">
        <v>23</v>
      </c>
      <c r="E130" s="17" t="s">
        <v>206</v>
      </c>
      <c r="F130" s="17" t="s">
        <v>7</v>
      </c>
      <c r="G130" s="17" t="s">
        <v>0</v>
      </c>
      <c r="H130" s="17" t="s">
        <v>6</v>
      </c>
      <c r="I130" s="17" t="s">
        <v>5</v>
      </c>
      <c r="J130" s="17" t="s">
        <v>3</v>
      </c>
      <c r="K130" s="17" t="s">
        <v>14</v>
      </c>
      <c r="L130" s="21" t="s">
        <v>24</v>
      </c>
      <c r="M130" s="17" t="s">
        <v>4</v>
      </c>
      <c r="N130" s="17" t="s">
        <v>9</v>
      </c>
      <c r="O130" s="113" t="s">
        <v>37</v>
      </c>
      <c r="P130" s="143"/>
      <c r="S130" s="5"/>
    </row>
    <row r="131" spans="1:21" s="1" customFormat="1" ht="45" customHeight="1">
      <c r="A131" s="23">
        <v>143</v>
      </c>
      <c r="B131" s="24">
        <v>41</v>
      </c>
      <c r="C131" s="25">
        <v>1</v>
      </c>
      <c r="D131" s="93">
        <f>SUM(M131/I131)</f>
        <v>65.29752501316482</v>
      </c>
      <c r="E131" s="44"/>
      <c r="F131" s="90" t="s">
        <v>151</v>
      </c>
      <c r="G131" s="95" t="s">
        <v>149</v>
      </c>
      <c r="H131" s="96" t="s">
        <v>150</v>
      </c>
      <c r="I131" s="223">
        <v>94.95</v>
      </c>
      <c r="J131" s="62">
        <v>100</v>
      </c>
      <c r="K131" s="12" t="s">
        <v>152</v>
      </c>
      <c r="L131" s="48">
        <v>62</v>
      </c>
      <c r="M131" s="28">
        <f>SUM(L131*J131)</f>
        <v>6200</v>
      </c>
      <c r="N131" s="10" t="s">
        <v>610</v>
      </c>
      <c r="O131" s="144" t="s">
        <v>495</v>
      </c>
      <c r="P131" s="89"/>
      <c r="Q131" s="94"/>
      <c r="R131" s="89"/>
      <c r="S131" s="89"/>
      <c r="T131" s="89"/>
      <c r="U131" s="89"/>
    </row>
    <row r="132" spans="1:22" s="1" customFormat="1" ht="45" customHeight="1">
      <c r="A132" s="23">
        <v>144</v>
      </c>
      <c r="B132" s="24">
        <v>70</v>
      </c>
      <c r="C132" s="25">
        <v>2</v>
      </c>
      <c r="D132" s="93">
        <f>SUM(M132/I132)</f>
        <v>54.58362491252624</v>
      </c>
      <c r="E132" s="44"/>
      <c r="F132" s="90" t="s">
        <v>94</v>
      </c>
      <c r="G132" s="95" t="s">
        <v>93</v>
      </c>
      <c r="H132" s="96" t="s">
        <v>95</v>
      </c>
      <c r="I132" s="224">
        <v>71.45</v>
      </c>
      <c r="J132" s="62">
        <v>100</v>
      </c>
      <c r="K132" s="12" t="s">
        <v>96</v>
      </c>
      <c r="L132" s="48">
        <v>39</v>
      </c>
      <c r="M132" s="28">
        <f>SUM(L132*J132)</f>
        <v>3900</v>
      </c>
      <c r="N132" s="10" t="s">
        <v>608</v>
      </c>
      <c r="O132" s="144" t="s">
        <v>494</v>
      </c>
      <c r="P132" s="121" t="s">
        <v>236</v>
      </c>
      <c r="Q132" s="89"/>
      <c r="R132" s="94"/>
      <c r="S132" s="89"/>
      <c r="T132" s="89"/>
      <c r="U132" s="89"/>
      <c r="V132" s="89"/>
    </row>
    <row r="133" spans="1:22" s="1" customFormat="1" ht="45" customHeight="1">
      <c r="A133" s="23">
        <v>145</v>
      </c>
      <c r="B133" s="24">
        <v>50</v>
      </c>
      <c r="C133" s="25">
        <v>3</v>
      </c>
      <c r="D133" s="93">
        <f>SUM(M133/I133)</f>
        <v>47.79874213836478</v>
      </c>
      <c r="E133" s="53"/>
      <c r="F133" s="90" t="s">
        <v>50</v>
      </c>
      <c r="G133" s="27" t="s">
        <v>48</v>
      </c>
      <c r="H133" s="9" t="s">
        <v>49</v>
      </c>
      <c r="I133" s="103">
        <v>79.5</v>
      </c>
      <c r="J133" s="62">
        <v>100</v>
      </c>
      <c r="K133" s="12" t="s">
        <v>258</v>
      </c>
      <c r="L133" s="29">
        <v>38</v>
      </c>
      <c r="M133" s="28">
        <f>SUM(L133*J133)</f>
        <v>3800</v>
      </c>
      <c r="N133" s="10" t="s">
        <v>588</v>
      </c>
      <c r="O133" s="153" t="s">
        <v>437</v>
      </c>
      <c r="P133" s="154"/>
      <c r="Q133" s="89"/>
      <c r="R133" s="94"/>
      <c r="S133" s="89"/>
      <c r="T133" s="89"/>
      <c r="U133" s="89"/>
      <c r="V133" s="89"/>
    </row>
    <row r="134" spans="1:22" s="1" customFormat="1" ht="45" customHeight="1">
      <c r="A134" s="23">
        <v>146</v>
      </c>
      <c r="B134" s="24" t="s">
        <v>438</v>
      </c>
      <c r="C134" s="25">
        <v>4</v>
      </c>
      <c r="D134" s="93">
        <f>SUM(M134/I134)</f>
        <v>39.285714285714285</v>
      </c>
      <c r="E134" s="44"/>
      <c r="F134" s="90" t="s">
        <v>51</v>
      </c>
      <c r="G134" s="27" t="s">
        <v>25</v>
      </c>
      <c r="H134" s="9" t="s">
        <v>26</v>
      </c>
      <c r="I134" s="103">
        <v>84</v>
      </c>
      <c r="J134" s="62">
        <v>100</v>
      </c>
      <c r="K134" s="102" t="s">
        <v>13</v>
      </c>
      <c r="L134" s="29">
        <v>33</v>
      </c>
      <c r="M134" s="28">
        <f>SUM(L134*J134)</f>
        <v>3300</v>
      </c>
      <c r="N134" s="10" t="s">
        <v>575</v>
      </c>
      <c r="O134" s="144" t="s">
        <v>19</v>
      </c>
      <c r="P134" s="154"/>
      <c r="Q134" s="89"/>
      <c r="R134" s="94"/>
      <c r="S134" s="89"/>
      <c r="T134" s="89"/>
      <c r="U134" s="89"/>
      <c r="V134" s="89"/>
    </row>
    <row r="135" spans="1:22" s="1" customFormat="1" ht="45" customHeight="1">
      <c r="A135" s="23">
        <v>147</v>
      </c>
      <c r="B135" s="24">
        <v>41</v>
      </c>
      <c r="C135" s="25">
        <v>5</v>
      </c>
      <c r="D135" s="93">
        <f>SUM(M135/I135)</f>
        <v>29.885057471264368</v>
      </c>
      <c r="E135" s="44"/>
      <c r="F135" s="90" t="s">
        <v>481</v>
      </c>
      <c r="G135" s="27" t="s">
        <v>480</v>
      </c>
      <c r="H135" s="9" t="s">
        <v>389</v>
      </c>
      <c r="I135" s="103">
        <v>87</v>
      </c>
      <c r="J135" s="62">
        <v>100</v>
      </c>
      <c r="K135" s="12" t="s">
        <v>400</v>
      </c>
      <c r="L135" s="29">
        <v>26</v>
      </c>
      <c r="M135" s="28">
        <f>SUM(L135*J135)</f>
        <v>2600</v>
      </c>
      <c r="N135" s="10" t="s">
        <v>577</v>
      </c>
      <c r="O135" s="144" t="s">
        <v>491</v>
      </c>
      <c r="P135" s="154"/>
      <c r="Q135" s="89"/>
      <c r="R135" s="94"/>
      <c r="S135" s="89"/>
      <c r="T135" s="89"/>
      <c r="U135" s="89"/>
      <c r="V135" s="89"/>
    </row>
    <row r="136" spans="1:16" s="92" customFormat="1" ht="30" customHeight="1">
      <c r="A136" s="226" t="s">
        <v>38</v>
      </c>
      <c r="B136" s="226"/>
      <c r="C136" s="226"/>
      <c r="D136" s="226"/>
      <c r="E136" s="206"/>
      <c r="F136" s="206"/>
      <c r="G136" s="68" t="s">
        <v>61</v>
      </c>
      <c r="H136" s="172" t="s">
        <v>544</v>
      </c>
      <c r="I136" s="173"/>
      <c r="J136" s="173"/>
      <c r="K136" s="173"/>
      <c r="L136" s="173"/>
      <c r="M136" s="173"/>
      <c r="N136" s="173"/>
      <c r="O136" s="197"/>
      <c r="P136" s="91"/>
    </row>
    <row r="137" spans="1:19" s="4" customFormat="1" ht="42.75" customHeight="1">
      <c r="A137" s="17" t="s">
        <v>1</v>
      </c>
      <c r="B137" s="17" t="s">
        <v>22</v>
      </c>
      <c r="C137" s="17" t="s">
        <v>2</v>
      </c>
      <c r="D137" s="142" t="s">
        <v>23</v>
      </c>
      <c r="E137" s="17" t="s">
        <v>206</v>
      </c>
      <c r="F137" s="17" t="s">
        <v>7</v>
      </c>
      <c r="G137" s="17" t="s">
        <v>0</v>
      </c>
      <c r="H137" s="17" t="s">
        <v>6</v>
      </c>
      <c r="I137" s="17" t="s">
        <v>5</v>
      </c>
      <c r="J137" s="17" t="s">
        <v>3</v>
      </c>
      <c r="K137" s="17" t="s">
        <v>14</v>
      </c>
      <c r="L137" s="21" t="s">
        <v>24</v>
      </c>
      <c r="M137" s="17" t="s">
        <v>4</v>
      </c>
      <c r="N137" s="17" t="s">
        <v>9</v>
      </c>
      <c r="O137" s="113" t="s">
        <v>37</v>
      </c>
      <c r="P137" s="143"/>
      <c r="S137" s="5"/>
    </row>
    <row r="138" spans="1:22" s="1" customFormat="1" ht="45" customHeight="1">
      <c r="A138" s="23">
        <v>148</v>
      </c>
      <c r="B138" s="24">
        <v>19</v>
      </c>
      <c r="C138" s="25">
        <v>1</v>
      </c>
      <c r="D138" s="93">
        <f>SUM(M138/I138)</f>
        <v>60.07751937984496</v>
      </c>
      <c r="E138" s="44"/>
      <c r="F138" s="90" t="s">
        <v>54</v>
      </c>
      <c r="G138" s="95" t="s">
        <v>52</v>
      </c>
      <c r="H138" s="96" t="s">
        <v>53</v>
      </c>
      <c r="I138" s="28">
        <v>103.2</v>
      </c>
      <c r="J138" s="62">
        <v>100</v>
      </c>
      <c r="K138" s="12" t="s">
        <v>55</v>
      </c>
      <c r="L138" s="29">
        <v>62</v>
      </c>
      <c r="M138" s="28">
        <f>SUM(J138*L138)</f>
        <v>6200</v>
      </c>
      <c r="N138" s="10" t="s">
        <v>582</v>
      </c>
      <c r="O138" s="144" t="s">
        <v>504</v>
      </c>
      <c r="P138" s="107"/>
      <c r="Q138" s="89"/>
      <c r="R138" s="42"/>
      <c r="S138" s="89"/>
      <c r="T138" s="89"/>
      <c r="U138" s="89"/>
      <c r="V138" s="89"/>
    </row>
    <row r="139" spans="1:22" s="1" customFormat="1" ht="45" customHeight="1">
      <c r="A139" s="23">
        <v>149</v>
      </c>
      <c r="B139" s="24">
        <v>15</v>
      </c>
      <c r="C139" s="25">
        <v>2</v>
      </c>
      <c r="D139" s="93">
        <f>SUM(M139/I139)</f>
        <v>47.091412742382275</v>
      </c>
      <c r="E139" s="44"/>
      <c r="F139" s="90" t="s">
        <v>256</v>
      </c>
      <c r="G139" s="95" t="s">
        <v>253</v>
      </c>
      <c r="H139" s="96" t="s">
        <v>254</v>
      </c>
      <c r="I139" s="28">
        <v>108.3</v>
      </c>
      <c r="J139" s="62">
        <v>100</v>
      </c>
      <c r="K139" s="12" t="s">
        <v>27</v>
      </c>
      <c r="L139" s="29">
        <v>51</v>
      </c>
      <c r="M139" s="28">
        <f>SUM(L139*J139)</f>
        <v>5100</v>
      </c>
      <c r="N139" s="10" t="s">
        <v>588</v>
      </c>
      <c r="O139" s="144" t="s">
        <v>255</v>
      </c>
      <c r="P139" s="107"/>
      <c r="Q139" s="89"/>
      <c r="R139" s="42"/>
      <c r="S139" s="89"/>
      <c r="T139" s="89"/>
      <c r="U139" s="89"/>
      <c r="V139" s="89"/>
    </row>
    <row r="140" spans="1:19" s="92" customFormat="1" ht="30" customHeight="1">
      <c r="A140" s="226" t="s">
        <v>38</v>
      </c>
      <c r="B140" s="226"/>
      <c r="C140" s="226"/>
      <c r="D140" s="226"/>
      <c r="E140" s="206"/>
      <c r="F140" s="206"/>
      <c r="G140" s="60" t="s">
        <v>62</v>
      </c>
      <c r="H140" s="175" t="s">
        <v>545</v>
      </c>
      <c r="I140" s="176"/>
      <c r="J140" s="176"/>
      <c r="K140" s="176"/>
      <c r="L140" s="176"/>
      <c r="M140" s="176"/>
      <c r="N140" s="176"/>
      <c r="O140" s="198"/>
      <c r="P140" s="83"/>
      <c r="Q140" s="4"/>
      <c r="R140" s="4"/>
      <c r="S140" s="89"/>
    </row>
    <row r="141" spans="1:19" s="4" customFormat="1" ht="42.75" customHeight="1">
      <c r="A141" s="17" t="s">
        <v>1</v>
      </c>
      <c r="B141" s="17" t="s">
        <v>22</v>
      </c>
      <c r="C141" s="17" t="s">
        <v>2</v>
      </c>
      <c r="D141" s="142" t="s">
        <v>23</v>
      </c>
      <c r="E141" s="17" t="s">
        <v>206</v>
      </c>
      <c r="F141" s="17" t="s">
        <v>7</v>
      </c>
      <c r="G141" s="17" t="s">
        <v>0</v>
      </c>
      <c r="H141" s="17" t="s">
        <v>6</v>
      </c>
      <c r="I141" s="17" t="s">
        <v>5</v>
      </c>
      <c r="J141" s="17" t="s">
        <v>3</v>
      </c>
      <c r="K141" s="17" t="s">
        <v>14</v>
      </c>
      <c r="L141" s="21" t="s">
        <v>24</v>
      </c>
      <c r="M141" s="17" t="s">
        <v>4</v>
      </c>
      <c r="N141" s="17" t="s">
        <v>9</v>
      </c>
      <c r="O141" s="113" t="s">
        <v>37</v>
      </c>
      <c r="P141" s="143"/>
      <c r="S141" s="5"/>
    </row>
    <row r="142" spans="1:22" s="1" customFormat="1" ht="45" customHeight="1">
      <c r="A142" s="23">
        <v>150</v>
      </c>
      <c r="B142" s="24" t="s">
        <v>438</v>
      </c>
      <c r="C142" s="25">
        <v>1</v>
      </c>
      <c r="D142" s="93">
        <f>SUM(M142/I142)</f>
        <v>33.05785123966942</v>
      </c>
      <c r="E142" s="44"/>
      <c r="F142" s="90" t="s">
        <v>141</v>
      </c>
      <c r="G142" s="27" t="s">
        <v>140</v>
      </c>
      <c r="H142" s="9" t="s">
        <v>611</v>
      </c>
      <c r="I142" s="28">
        <v>121</v>
      </c>
      <c r="J142" s="67">
        <v>125</v>
      </c>
      <c r="K142" s="12" t="s">
        <v>219</v>
      </c>
      <c r="L142" s="29">
        <v>32</v>
      </c>
      <c r="M142" s="28">
        <f>SUM(L142*J142)</f>
        <v>4000</v>
      </c>
      <c r="N142" s="10" t="s">
        <v>588</v>
      </c>
      <c r="O142" s="153" t="s">
        <v>208</v>
      </c>
      <c r="P142" s="107"/>
      <c r="R142" s="89"/>
      <c r="S142" s="89"/>
      <c r="T142" s="89"/>
      <c r="U142" s="89"/>
      <c r="V142" s="89"/>
    </row>
    <row r="143" spans="1:22" s="1" customFormat="1" ht="45" customHeight="1">
      <c r="A143" s="23">
        <v>151</v>
      </c>
      <c r="B143" s="24">
        <v>1</v>
      </c>
      <c r="C143" s="25">
        <v>2</v>
      </c>
      <c r="D143" s="93">
        <f>SUM(M143/I143)</f>
        <v>25.423728813559322</v>
      </c>
      <c r="E143" s="44"/>
      <c r="F143" s="90" t="s">
        <v>148</v>
      </c>
      <c r="G143" s="95" t="s">
        <v>146</v>
      </c>
      <c r="H143" s="96" t="s">
        <v>147</v>
      </c>
      <c r="I143" s="28">
        <v>118</v>
      </c>
      <c r="J143" s="67">
        <v>125</v>
      </c>
      <c r="K143" s="12" t="s">
        <v>400</v>
      </c>
      <c r="L143" s="29">
        <v>24</v>
      </c>
      <c r="M143" s="28">
        <f>SUM(L143*J143)</f>
        <v>3000</v>
      </c>
      <c r="N143" s="10" t="s">
        <v>576</v>
      </c>
      <c r="O143" s="144" t="s">
        <v>432</v>
      </c>
      <c r="P143" s="107"/>
      <c r="Q143" s="72"/>
      <c r="R143" s="89"/>
      <c r="S143" s="94"/>
      <c r="T143" s="89"/>
      <c r="U143" s="89"/>
      <c r="V143" s="89"/>
    </row>
    <row r="144" spans="1:22" s="1" customFormat="1" ht="45" customHeight="1">
      <c r="A144" s="23">
        <v>152</v>
      </c>
      <c r="B144" s="24">
        <v>13</v>
      </c>
      <c r="C144" s="25">
        <v>3</v>
      </c>
      <c r="D144" s="93">
        <f>SUM(M144/I144)</f>
        <v>24.478501489995743</v>
      </c>
      <c r="E144" s="44"/>
      <c r="F144" s="90" t="s">
        <v>424</v>
      </c>
      <c r="G144" s="95" t="s">
        <v>500</v>
      </c>
      <c r="H144" s="96" t="s">
        <v>388</v>
      </c>
      <c r="I144" s="28">
        <v>117.45</v>
      </c>
      <c r="J144" s="67">
        <v>125</v>
      </c>
      <c r="K144" s="12" t="s">
        <v>400</v>
      </c>
      <c r="L144" s="29">
        <v>23</v>
      </c>
      <c r="M144" s="28">
        <f>SUM(L144*J144)</f>
        <v>2875</v>
      </c>
      <c r="N144" s="10" t="s">
        <v>576</v>
      </c>
      <c r="O144" s="144" t="s">
        <v>501</v>
      </c>
      <c r="P144" s="107"/>
      <c r="Q144" s="72"/>
      <c r="R144" s="89"/>
      <c r="S144" s="94"/>
      <c r="T144" s="89"/>
      <c r="U144" s="89"/>
      <c r="V144" s="89"/>
    </row>
    <row r="145" spans="1:22" s="1" customFormat="1" ht="45" customHeight="1">
      <c r="A145" s="23">
        <v>153</v>
      </c>
      <c r="B145" s="24" t="s">
        <v>438</v>
      </c>
      <c r="C145" s="25">
        <v>4</v>
      </c>
      <c r="D145" s="93">
        <f>SUM(M145/I145)</f>
        <v>23.349937733499377</v>
      </c>
      <c r="E145" s="44"/>
      <c r="F145" s="90" t="s">
        <v>496</v>
      </c>
      <c r="G145" s="27" t="s">
        <v>497</v>
      </c>
      <c r="H145" s="9" t="s">
        <v>503</v>
      </c>
      <c r="I145" s="103">
        <v>80.3</v>
      </c>
      <c r="J145" s="67">
        <v>125</v>
      </c>
      <c r="K145" s="12" t="s">
        <v>498</v>
      </c>
      <c r="L145" s="29">
        <v>15</v>
      </c>
      <c r="M145" s="28">
        <f>SUM(L145*J145)</f>
        <v>1875</v>
      </c>
      <c r="N145" s="10" t="s">
        <v>576</v>
      </c>
      <c r="O145" s="153" t="s">
        <v>499</v>
      </c>
      <c r="P145" s="107"/>
      <c r="Q145" s="72"/>
      <c r="R145" s="89"/>
      <c r="S145" s="94"/>
      <c r="T145" s="89"/>
      <c r="U145" s="89"/>
      <c r="V145" s="89"/>
    </row>
    <row r="146" spans="1:22" s="1" customFormat="1" ht="45" customHeight="1">
      <c r="A146" s="23">
        <v>154</v>
      </c>
      <c r="B146" s="24">
        <v>46</v>
      </c>
      <c r="C146" s="25">
        <v>5</v>
      </c>
      <c r="D146" s="93">
        <f>SUM(M146/I146)</f>
        <v>22.799817601459186</v>
      </c>
      <c r="E146" s="44"/>
      <c r="F146" s="90" t="s">
        <v>502</v>
      </c>
      <c r="G146" s="95" t="s">
        <v>244</v>
      </c>
      <c r="H146" s="96" t="s">
        <v>245</v>
      </c>
      <c r="I146" s="28">
        <v>109.65</v>
      </c>
      <c r="J146" s="67">
        <v>125</v>
      </c>
      <c r="K146" s="12" t="s">
        <v>152</v>
      </c>
      <c r="L146" s="29">
        <v>20</v>
      </c>
      <c r="M146" s="28">
        <f>SUM(L146*J146)</f>
        <v>2500</v>
      </c>
      <c r="N146" s="10" t="s">
        <v>577</v>
      </c>
      <c r="O146" s="144" t="s">
        <v>246</v>
      </c>
      <c r="P146" s="107"/>
      <c r="Q146" s="72"/>
      <c r="R146" s="89"/>
      <c r="S146" s="94"/>
      <c r="T146" s="89"/>
      <c r="U146" s="89"/>
      <c r="V146" s="89"/>
    </row>
    <row r="147" spans="1:16" s="92" customFormat="1" ht="30" customHeight="1">
      <c r="A147" s="226" t="s">
        <v>38</v>
      </c>
      <c r="B147" s="226"/>
      <c r="C147" s="226"/>
      <c r="D147" s="226"/>
      <c r="E147" s="206"/>
      <c r="F147" s="206"/>
      <c r="G147" s="48" t="s">
        <v>46</v>
      </c>
      <c r="H147" s="175" t="s">
        <v>546</v>
      </c>
      <c r="I147" s="176"/>
      <c r="J147" s="176"/>
      <c r="K147" s="176"/>
      <c r="L147" s="176"/>
      <c r="M147" s="176"/>
      <c r="N147" s="176"/>
      <c r="O147" s="198"/>
      <c r="P147" s="83"/>
    </row>
    <row r="148" spans="1:19" s="4" customFormat="1" ht="42.75" customHeight="1">
      <c r="A148" s="17" t="s">
        <v>1</v>
      </c>
      <c r="B148" s="17" t="s">
        <v>22</v>
      </c>
      <c r="C148" s="17" t="s">
        <v>2</v>
      </c>
      <c r="D148" s="142" t="s">
        <v>23</v>
      </c>
      <c r="E148" s="17" t="s">
        <v>206</v>
      </c>
      <c r="F148" s="17" t="s">
        <v>7</v>
      </c>
      <c r="G148" s="17" t="s">
        <v>0</v>
      </c>
      <c r="H148" s="17" t="s">
        <v>6</v>
      </c>
      <c r="I148" s="17" t="s">
        <v>5</v>
      </c>
      <c r="J148" s="17" t="s">
        <v>3</v>
      </c>
      <c r="K148" s="17" t="s">
        <v>14</v>
      </c>
      <c r="L148" s="21" t="s">
        <v>24</v>
      </c>
      <c r="M148" s="17" t="s">
        <v>4</v>
      </c>
      <c r="N148" s="17" t="s">
        <v>9</v>
      </c>
      <c r="O148" s="113" t="s">
        <v>37</v>
      </c>
      <c r="P148" s="143"/>
      <c r="S148" s="5"/>
    </row>
    <row r="149" spans="1:22" s="1" customFormat="1" ht="45" customHeight="1">
      <c r="A149" s="23">
        <v>155</v>
      </c>
      <c r="B149" s="24">
        <v>18</v>
      </c>
      <c r="C149" s="25">
        <v>1</v>
      </c>
      <c r="D149" s="93">
        <f>SUM(M149/I149)</f>
        <v>31.420765027322407</v>
      </c>
      <c r="E149" s="44"/>
      <c r="F149" s="90" t="s">
        <v>299</v>
      </c>
      <c r="G149" s="95" t="s">
        <v>297</v>
      </c>
      <c r="H149" s="96" t="s">
        <v>298</v>
      </c>
      <c r="I149" s="28">
        <v>109.8</v>
      </c>
      <c r="J149" s="99">
        <v>150</v>
      </c>
      <c r="K149" s="102" t="s">
        <v>221</v>
      </c>
      <c r="L149" s="29">
        <v>23</v>
      </c>
      <c r="M149" s="28">
        <f>SUM(L149*J149)</f>
        <v>3450</v>
      </c>
      <c r="N149" s="10" t="s">
        <v>582</v>
      </c>
      <c r="O149" s="153" t="s">
        <v>437</v>
      </c>
      <c r="P149" s="106" t="s">
        <v>236</v>
      </c>
      <c r="Q149" s="89"/>
      <c r="R149" s="94"/>
      <c r="S149" s="89"/>
      <c r="T149" s="89"/>
      <c r="U149" s="89"/>
      <c r="V149" s="89"/>
    </row>
    <row r="150" spans="1:22" s="1" customFormat="1" ht="45" customHeight="1">
      <c r="A150" s="23">
        <v>156</v>
      </c>
      <c r="B150" s="24">
        <v>35</v>
      </c>
      <c r="C150" s="25">
        <v>2</v>
      </c>
      <c r="D150" s="93">
        <f>SUM(M150/I150)</f>
        <v>30.58252427184466</v>
      </c>
      <c r="E150" s="44"/>
      <c r="F150" s="90" t="s">
        <v>155</v>
      </c>
      <c r="G150" s="95" t="s">
        <v>153</v>
      </c>
      <c r="H150" s="96" t="s">
        <v>154</v>
      </c>
      <c r="I150" s="28">
        <v>103</v>
      </c>
      <c r="J150" s="99">
        <v>150</v>
      </c>
      <c r="K150" s="12" t="s">
        <v>362</v>
      </c>
      <c r="L150" s="29">
        <v>21</v>
      </c>
      <c r="M150" s="28">
        <f>SUM(L150*J150)</f>
        <v>3150</v>
      </c>
      <c r="N150" s="10" t="s">
        <v>582</v>
      </c>
      <c r="O150" s="144" t="s">
        <v>504</v>
      </c>
      <c r="P150" s="156"/>
      <c r="Q150" s="89"/>
      <c r="R150" s="94"/>
      <c r="S150" s="89"/>
      <c r="T150" s="89"/>
      <c r="U150" s="89"/>
      <c r="V150" s="89"/>
    </row>
    <row r="151" spans="1:22" s="1" customFormat="1" ht="45" customHeight="1">
      <c r="A151" s="23">
        <v>157</v>
      </c>
      <c r="B151" s="24">
        <v>62</v>
      </c>
      <c r="C151" s="25">
        <v>3</v>
      </c>
      <c r="D151" s="93">
        <f>SUM(M151/I151)</f>
        <v>21.610169491525422</v>
      </c>
      <c r="E151" s="44"/>
      <c r="F151" s="90" t="s">
        <v>148</v>
      </c>
      <c r="G151" s="95" t="s">
        <v>146</v>
      </c>
      <c r="H151" s="96" t="s">
        <v>147</v>
      </c>
      <c r="I151" s="28">
        <v>118</v>
      </c>
      <c r="J151" s="99">
        <v>150</v>
      </c>
      <c r="K151" s="12" t="s">
        <v>400</v>
      </c>
      <c r="L151" s="29">
        <v>17</v>
      </c>
      <c r="M151" s="28">
        <f>SUM(L151*J151)</f>
        <v>2550</v>
      </c>
      <c r="N151" s="10" t="s">
        <v>575</v>
      </c>
      <c r="O151" s="144" t="s">
        <v>432</v>
      </c>
      <c r="P151" s="121" t="s">
        <v>236</v>
      </c>
      <c r="Q151" s="89"/>
      <c r="R151" s="75"/>
      <c r="S151" s="89"/>
      <c r="T151" s="89"/>
      <c r="U151" s="89"/>
      <c r="V151" s="89"/>
    </row>
    <row r="152" spans="1:22" s="1" customFormat="1" ht="45" customHeight="1">
      <c r="A152" s="23">
        <v>158</v>
      </c>
      <c r="B152" s="24">
        <v>12</v>
      </c>
      <c r="C152" s="25">
        <v>4</v>
      </c>
      <c r="D152" s="93">
        <f>SUM(M152/I152)</f>
        <v>20.434227330779056</v>
      </c>
      <c r="E152" s="44"/>
      <c r="F152" s="90" t="s">
        <v>424</v>
      </c>
      <c r="G152" s="95" t="s">
        <v>500</v>
      </c>
      <c r="H152" s="96" t="s">
        <v>388</v>
      </c>
      <c r="I152" s="28">
        <v>117.45</v>
      </c>
      <c r="J152" s="99">
        <v>150</v>
      </c>
      <c r="K152" s="12" t="s">
        <v>400</v>
      </c>
      <c r="L152" s="29">
        <v>16</v>
      </c>
      <c r="M152" s="28">
        <f>SUM(L152*J152)</f>
        <v>2400</v>
      </c>
      <c r="N152" s="10" t="s">
        <v>575</v>
      </c>
      <c r="O152" s="144" t="s">
        <v>501</v>
      </c>
      <c r="P152" s="107"/>
      <c r="Q152" s="72"/>
      <c r="R152" s="89"/>
      <c r="S152" s="94"/>
      <c r="T152" s="89"/>
      <c r="U152" s="89"/>
      <c r="V152" s="89"/>
    </row>
    <row r="153" spans="1:22" s="1" customFormat="1" ht="45" customHeight="1">
      <c r="A153" s="23">
        <v>159</v>
      </c>
      <c r="B153" s="24">
        <v>49</v>
      </c>
      <c r="C153" s="25">
        <v>5</v>
      </c>
      <c r="D153" s="93">
        <f>SUM(M153/I153)</f>
        <v>17.783857729138166</v>
      </c>
      <c r="E153" s="44"/>
      <c r="F153" s="90" t="s">
        <v>502</v>
      </c>
      <c r="G153" s="95" t="s">
        <v>244</v>
      </c>
      <c r="H153" s="96" t="s">
        <v>245</v>
      </c>
      <c r="I153" s="28">
        <v>109.65</v>
      </c>
      <c r="J153" s="99">
        <v>150</v>
      </c>
      <c r="K153" s="12" t="s">
        <v>152</v>
      </c>
      <c r="L153" s="29">
        <v>13</v>
      </c>
      <c r="M153" s="28">
        <f>SUM(L153*J153)</f>
        <v>1950</v>
      </c>
      <c r="N153" s="10" t="s">
        <v>576</v>
      </c>
      <c r="O153" s="144" t="s">
        <v>246</v>
      </c>
      <c r="P153" s="107"/>
      <c r="Q153" s="72"/>
      <c r="R153" s="89"/>
      <c r="S153" s="94"/>
      <c r="T153" s="89"/>
      <c r="U153" s="89"/>
      <c r="V153" s="89"/>
    </row>
    <row r="154" spans="1:20" s="220" customFormat="1" ht="36" customHeight="1">
      <c r="A154" s="217" t="s">
        <v>412</v>
      </c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9"/>
      <c r="Q154" s="219"/>
      <c r="R154" s="219"/>
      <c r="S154" s="219"/>
      <c r="T154" s="219"/>
    </row>
    <row r="155" spans="1:20" s="92" customFormat="1" ht="33" customHeight="1">
      <c r="A155" s="164" t="s">
        <v>391</v>
      </c>
      <c r="B155" s="164"/>
      <c r="C155" s="164"/>
      <c r="D155" s="164"/>
      <c r="E155" s="164"/>
      <c r="F155" s="165"/>
      <c r="G155" s="166"/>
      <c r="H155" s="69" t="s">
        <v>40</v>
      </c>
      <c r="I155" s="167" t="s">
        <v>547</v>
      </c>
      <c r="J155" s="168"/>
      <c r="K155" s="168"/>
      <c r="L155" s="168"/>
      <c r="M155" s="168"/>
      <c r="N155" s="168"/>
      <c r="O155" s="168"/>
      <c r="P155" s="171"/>
      <c r="Q155" s="171"/>
      <c r="R155" s="171"/>
      <c r="S155" s="171"/>
      <c r="T155" s="171"/>
    </row>
    <row r="156" spans="1:20" s="5" customFormat="1" ht="40.5" customHeight="1">
      <c r="A156" s="113" t="s">
        <v>1</v>
      </c>
      <c r="B156" s="17" t="s">
        <v>22</v>
      </c>
      <c r="C156" s="113" t="s">
        <v>2</v>
      </c>
      <c r="D156" s="157" t="s">
        <v>23</v>
      </c>
      <c r="E156" s="17" t="s">
        <v>206</v>
      </c>
      <c r="F156" s="113" t="s">
        <v>7</v>
      </c>
      <c r="G156" s="113" t="s">
        <v>0</v>
      </c>
      <c r="H156" s="113" t="s">
        <v>6</v>
      </c>
      <c r="I156" s="113" t="s">
        <v>5</v>
      </c>
      <c r="J156" s="113" t="s">
        <v>3</v>
      </c>
      <c r="K156" s="113" t="s">
        <v>14</v>
      </c>
      <c r="L156" s="114" t="s">
        <v>392</v>
      </c>
      <c r="M156" s="158" t="s">
        <v>393</v>
      </c>
      <c r="N156" s="114" t="s">
        <v>394</v>
      </c>
      <c r="O156" s="158" t="s">
        <v>393</v>
      </c>
      <c r="P156" s="114" t="s">
        <v>395</v>
      </c>
      <c r="Q156" s="158" t="s">
        <v>393</v>
      </c>
      <c r="R156" s="114" t="s">
        <v>396</v>
      </c>
      <c r="S156" s="114" t="s">
        <v>397</v>
      </c>
      <c r="T156" s="113" t="s">
        <v>37</v>
      </c>
    </row>
    <row r="157" spans="1:20" s="1" customFormat="1" ht="46.5" customHeight="1">
      <c r="A157" s="23">
        <v>160</v>
      </c>
      <c r="B157" s="24"/>
      <c r="C157" s="25">
        <v>1</v>
      </c>
      <c r="D157" s="132">
        <f>SUM(J157*R157/I157)</f>
        <v>294.77611940298505</v>
      </c>
      <c r="E157" s="44" t="s">
        <v>398</v>
      </c>
      <c r="F157" s="90" t="s">
        <v>353</v>
      </c>
      <c r="G157" s="27" t="s">
        <v>351</v>
      </c>
      <c r="H157" s="9" t="s">
        <v>352</v>
      </c>
      <c r="I157" s="47">
        <v>73.7</v>
      </c>
      <c r="J157" s="98">
        <v>55</v>
      </c>
      <c r="K157" s="102" t="s">
        <v>355</v>
      </c>
      <c r="L157" s="29">
        <v>132</v>
      </c>
      <c r="M157" s="115">
        <f>SUM(L157*J157/I157)</f>
        <v>98.50746268656717</v>
      </c>
      <c r="N157" s="116">
        <v>138</v>
      </c>
      <c r="O157" s="115">
        <f>SUM(N157*J157/I157)</f>
        <v>102.98507462686567</v>
      </c>
      <c r="P157" s="117">
        <v>125</v>
      </c>
      <c r="Q157" s="115">
        <f>SUM(P157*J157/I157)</f>
        <v>93.28358208955224</v>
      </c>
      <c r="R157" s="48">
        <f>SUM(L157+N157+P157)</f>
        <v>395</v>
      </c>
      <c r="S157" s="118" t="s">
        <v>613</v>
      </c>
      <c r="T157" s="144" t="s">
        <v>354</v>
      </c>
    </row>
    <row r="158" spans="1:20" s="1" customFormat="1" ht="46.5" customHeight="1">
      <c r="A158" s="23">
        <v>161</v>
      </c>
      <c r="B158" s="24"/>
      <c r="C158" s="25">
        <v>2</v>
      </c>
      <c r="D158" s="132">
        <f>SUM(J158*R158/I158)</f>
        <v>239.82558139534885</v>
      </c>
      <c r="E158" s="44" t="s">
        <v>398</v>
      </c>
      <c r="F158" s="90" t="s">
        <v>202</v>
      </c>
      <c r="G158" s="27" t="s">
        <v>200</v>
      </c>
      <c r="H158" s="9" t="s">
        <v>201</v>
      </c>
      <c r="I158" s="47">
        <v>68.8</v>
      </c>
      <c r="J158" s="98">
        <v>55</v>
      </c>
      <c r="K158" s="102" t="s">
        <v>387</v>
      </c>
      <c r="L158" s="29">
        <v>100</v>
      </c>
      <c r="M158" s="115">
        <f>SUM(L158*J158/I158)</f>
        <v>79.94186046511628</v>
      </c>
      <c r="N158" s="116">
        <v>100</v>
      </c>
      <c r="O158" s="115">
        <f>SUM(N158*J158/I158)</f>
        <v>79.94186046511628</v>
      </c>
      <c r="P158" s="117">
        <v>100</v>
      </c>
      <c r="Q158" s="115">
        <f>SUM(P158*J158/I158)</f>
        <v>79.94186046511628</v>
      </c>
      <c r="R158" s="40">
        <f>SUM(L158+N158+P158)</f>
        <v>300</v>
      </c>
      <c r="S158" s="118" t="s">
        <v>612</v>
      </c>
      <c r="T158" s="144" t="s">
        <v>205</v>
      </c>
    </row>
    <row r="159" spans="1:20" s="1" customFormat="1" ht="46.5" customHeight="1">
      <c r="A159" s="23">
        <v>162</v>
      </c>
      <c r="B159" s="24"/>
      <c r="C159" s="25">
        <v>3</v>
      </c>
      <c r="D159" s="132">
        <f>SUM(J159*R159/I159)</f>
        <v>225.39682539682542</v>
      </c>
      <c r="E159" s="44" t="s">
        <v>398</v>
      </c>
      <c r="F159" s="90" t="s">
        <v>346</v>
      </c>
      <c r="G159" s="27" t="s">
        <v>344</v>
      </c>
      <c r="H159" s="9" t="s">
        <v>345</v>
      </c>
      <c r="I159" s="47">
        <v>69.3</v>
      </c>
      <c r="J159" s="98">
        <v>55</v>
      </c>
      <c r="K159" s="102" t="s">
        <v>347</v>
      </c>
      <c r="L159" s="29">
        <v>97</v>
      </c>
      <c r="M159" s="115">
        <f>SUM(L159*J159/I159)</f>
        <v>76.98412698412699</v>
      </c>
      <c r="N159" s="116">
        <v>95</v>
      </c>
      <c r="O159" s="115">
        <f>SUM(N159*J159/I159)</f>
        <v>75.3968253968254</v>
      </c>
      <c r="P159" s="117">
        <v>92</v>
      </c>
      <c r="Q159" s="115">
        <f>SUM(P159*J159/I159)</f>
        <v>73.01587301587301</v>
      </c>
      <c r="R159" s="40">
        <f>SUM(L159+N159+P159)</f>
        <v>284</v>
      </c>
      <c r="S159" s="118" t="s">
        <v>612</v>
      </c>
      <c r="T159" s="144" t="s">
        <v>459</v>
      </c>
    </row>
    <row r="160" spans="1:20" s="1" customFormat="1" ht="46.5" customHeight="1">
      <c r="A160" s="23">
        <v>163</v>
      </c>
      <c r="B160" s="24"/>
      <c r="C160" s="25">
        <v>4</v>
      </c>
      <c r="D160" s="132">
        <f>SUM(J160*R160/I160)</f>
        <v>223.5090152565881</v>
      </c>
      <c r="E160" s="44" t="s">
        <v>398</v>
      </c>
      <c r="F160" s="90" t="s">
        <v>289</v>
      </c>
      <c r="G160" s="27" t="s">
        <v>287</v>
      </c>
      <c r="H160" s="9" t="s">
        <v>288</v>
      </c>
      <c r="I160" s="47">
        <v>72.1</v>
      </c>
      <c r="J160" s="98">
        <v>55</v>
      </c>
      <c r="K160" s="102" t="s">
        <v>290</v>
      </c>
      <c r="L160" s="29">
        <v>104</v>
      </c>
      <c r="M160" s="115">
        <f>SUM(L160*J160/I160)</f>
        <v>79.33425797503467</v>
      </c>
      <c r="N160" s="116">
        <v>97</v>
      </c>
      <c r="O160" s="115">
        <f>SUM(N160*J160/I160)</f>
        <v>73.99445214979197</v>
      </c>
      <c r="P160" s="117">
        <v>92</v>
      </c>
      <c r="Q160" s="115">
        <f>SUM(P160*J160/I160)</f>
        <v>70.18030513176144</v>
      </c>
      <c r="R160" s="40">
        <f>SUM(L160+N160+P160)</f>
        <v>293</v>
      </c>
      <c r="S160" s="118" t="s">
        <v>612</v>
      </c>
      <c r="T160" s="144" t="s">
        <v>470</v>
      </c>
    </row>
    <row r="161" spans="1:20" s="1" customFormat="1" ht="46.5" customHeight="1">
      <c r="A161" s="23">
        <v>164</v>
      </c>
      <c r="B161" s="24"/>
      <c r="C161" s="25">
        <v>5</v>
      </c>
      <c r="D161" s="33">
        <f>SUM(J161*R161/I161)</f>
        <v>135.7245337159254</v>
      </c>
      <c r="E161" s="44" t="s">
        <v>398</v>
      </c>
      <c r="F161" s="90" t="s">
        <v>216</v>
      </c>
      <c r="G161" s="27" t="s">
        <v>614</v>
      </c>
      <c r="H161" s="9" t="s">
        <v>615</v>
      </c>
      <c r="I161" s="47">
        <v>69.7</v>
      </c>
      <c r="J161" s="98">
        <v>55</v>
      </c>
      <c r="K161" s="102" t="s">
        <v>300</v>
      </c>
      <c r="L161" s="29">
        <v>84</v>
      </c>
      <c r="M161" s="115">
        <f>SUM(L161*J161/I161)</f>
        <v>66.28407460545193</v>
      </c>
      <c r="N161" s="116">
        <v>88</v>
      </c>
      <c r="O161" s="115">
        <f>SUM(N161*J161/I161)</f>
        <v>69.44045911047345</v>
      </c>
      <c r="P161" s="117" t="s">
        <v>507</v>
      </c>
      <c r="Q161" s="115">
        <v>0</v>
      </c>
      <c r="R161" s="48">
        <f>SUM(L161+N161)</f>
        <v>172</v>
      </c>
      <c r="S161" s="221" t="s">
        <v>572</v>
      </c>
      <c r="T161" s="144" t="s">
        <v>469</v>
      </c>
    </row>
    <row r="162" spans="1:20" s="92" customFormat="1" ht="33" customHeight="1">
      <c r="A162" s="164" t="s">
        <v>391</v>
      </c>
      <c r="B162" s="164"/>
      <c r="C162" s="164"/>
      <c r="D162" s="164"/>
      <c r="E162" s="164"/>
      <c r="F162" s="165"/>
      <c r="G162" s="166"/>
      <c r="H162" s="69" t="s">
        <v>40</v>
      </c>
      <c r="I162" s="167" t="s">
        <v>548</v>
      </c>
      <c r="J162" s="168"/>
      <c r="K162" s="168"/>
      <c r="L162" s="168"/>
      <c r="M162" s="168"/>
      <c r="N162" s="168"/>
      <c r="O162" s="168"/>
      <c r="P162" s="171"/>
      <c r="Q162" s="171"/>
      <c r="R162" s="171"/>
      <c r="S162" s="171"/>
      <c r="T162" s="171"/>
    </row>
    <row r="163" spans="1:20" s="5" customFormat="1" ht="40.5" customHeight="1">
      <c r="A163" s="113" t="s">
        <v>1</v>
      </c>
      <c r="B163" s="17" t="s">
        <v>22</v>
      </c>
      <c r="C163" s="113" t="s">
        <v>2</v>
      </c>
      <c r="D163" s="157" t="s">
        <v>23</v>
      </c>
      <c r="E163" s="17" t="s">
        <v>206</v>
      </c>
      <c r="F163" s="113" t="s">
        <v>7</v>
      </c>
      <c r="G163" s="113" t="s">
        <v>0</v>
      </c>
      <c r="H163" s="113" t="s">
        <v>6</v>
      </c>
      <c r="I163" s="113" t="s">
        <v>5</v>
      </c>
      <c r="J163" s="113" t="s">
        <v>3</v>
      </c>
      <c r="K163" s="113" t="s">
        <v>14</v>
      </c>
      <c r="L163" s="114" t="s">
        <v>392</v>
      </c>
      <c r="M163" s="158" t="s">
        <v>393</v>
      </c>
      <c r="N163" s="114" t="s">
        <v>394</v>
      </c>
      <c r="O163" s="158" t="s">
        <v>393</v>
      </c>
      <c r="P163" s="114" t="s">
        <v>395</v>
      </c>
      <c r="Q163" s="158" t="s">
        <v>393</v>
      </c>
      <c r="R163" s="114" t="s">
        <v>396</v>
      </c>
      <c r="S163" s="114" t="s">
        <v>397</v>
      </c>
      <c r="T163" s="113" t="s">
        <v>37</v>
      </c>
    </row>
    <row r="164" spans="1:20" s="1" customFormat="1" ht="46.5" customHeight="1">
      <c r="A164" s="23">
        <v>165</v>
      </c>
      <c r="B164" s="24"/>
      <c r="C164" s="25">
        <v>1</v>
      </c>
      <c r="D164" s="132">
        <f>SUM(J164*R164/I164)</f>
        <v>340.97664543524417</v>
      </c>
      <c r="E164" s="44" t="s">
        <v>398</v>
      </c>
      <c r="F164" s="90" t="s">
        <v>471</v>
      </c>
      <c r="G164" s="27" t="s">
        <v>317</v>
      </c>
      <c r="H164" s="9" t="s">
        <v>318</v>
      </c>
      <c r="I164" s="103">
        <v>94.2</v>
      </c>
      <c r="J164" s="98">
        <v>55</v>
      </c>
      <c r="K164" s="102" t="s">
        <v>319</v>
      </c>
      <c r="L164" s="29">
        <v>212</v>
      </c>
      <c r="M164" s="115">
        <f>SUM(L164*J164/I164)</f>
        <v>123.7791932059448</v>
      </c>
      <c r="N164" s="116">
        <v>190</v>
      </c>
      <c r="O164" s="115">
        <f>SUM(N164*J164/I164)</f>
        <v>110.93418259023355</v>
      </c>
      <c r="P164" s="117">
        <v>182</v>
      </c>
      <c r="Q164" s="115">
        <f>SUM(P164*J164/I164)</f>
        <v>106.26326963906581</v>
      </c>
      <c r="R164" s="48">
        <f>SUM(L164+N164+P164)</f>
        <v>584</v>
      </c>
      <c r="S164" s="213" t="s">
        <v>617</v>
      </c>
      <c r="T164" s="144" t="s">
        <v>459</v>
      </c>
    </row>
    <row r="165" spans="1:20" s="1" customFormat="1" ht="46.5" customHeight="1">
      <c r="A165" s="23">
        <v>166</v>
      </c>
      <c r="B165" s="24"/>
      <c r="C165" s="25">
        <v>2</v>
      </c>
      <c r="D165" s="33">
        <f>SUM(J165*R165/I165)</f>
        <v>181.25</v>
      </c>
      <c r="E165" s="44" t="s">
        <v>398</v>
      </c>
      <c r="F165" s="90" t="s">
        <v>463</v>
      </c>
      <c r="G165" s="27" t="s">
        <v>464</v>
      </c>
      <c r="H165" s="9" t="s">
        <v>474</v>
      </c>
      <c r="I165" s="103">
        <v>79.2</v>
      </c>
      <c r="J165" s="98">
        <v>55</v>
      </c>
      <c r="K165" s="102" t="s">
        <v>465</v>
      </c>
      <c r="L165" s="29">
        <v>89</v>
      </c>
      <c r="M165" s="115">
        <f>SUM(L165*J165/I165)</f>
        <v>61.80555555555555</v>
      </c>
      <c r="N165" s="116">
        <v>93</v>
      </c>
      <c r="O165" s="115">
        <f>SUM(N165*J165/I165)</f>
        <v>64.58333333333333</v>
      </c>
      <c r="P165" s="117">
        <v>79</v>
      </c>
      <c r="Q165" s="115">
        <f>SUM(P165*J165/I165)</f>
        <v>54.86111111111111</v>
      </c>
      <c r="R165" s="40">
        <f>SUM(L165+N165+P165)</f>
        <v>261</v>
      </c>
      <c r="S165" s="118"/>
      <c r="T165" s="144" t="s">
        <v>473</v>
      </c>
    </row>
    <row r="166" spans="1:20" s="92" customFormat="1" ht="33" customHeight="1">
      <c r="A166" s="164" t="s">
        <v>391</v>
      </c>
      <c r="B166" s="164"/>
      <c r="C166" s="164"/>
      <c r="D166" s="164"/>
      <c r="E166" s="164"/>
      <c r="F166" s="165"/>
      <c r="G166" s="166"/>
      <c r="H166" s="52" t="s">
        <v>41</v>
      </c>
      <c r="I166" s="167" t="s">
        <v>549</v>
      </c>
      <c r="J166" s="168"/>
      <c r="K166" s="168"/>
      <c r="L166" s="168"/>
      <c r="M166" s="168"/>
      <c r="N166" s="168"/>
      <c r="O166" s="168"/>
      <c r="P166" s="171"/>
      <c r="Q166" s="171"/>
      <c r="R166" s="171"/>
      <c r="S166" s="171"/>
      <c r="T166" s="171"/>
    </row>
    <row r="167" spans="1:20" s="5" customFormat="1" ht="40.5" customHeight="1">
      <c r="A167" s="113" t="s">
        <v>1</v>
      </c>
      <c r="B167" s="17" t="s">
        <v>22</v>
      </c>
      <c r="C167" s="113" t="s">
        <v>2</v>
      </c>
      <c r="D167" s="157" t="s">
        <v>23</v>
      </c>
      <c r="E167" s="17" t="s">
        <v>206</v>
      </c>
      <c r="F167" s="113" t="s">
        <v>7</v>
      </c>
      <c r="G167" s="113" t="s">
        <v>0</v>
      </c>
      <c r="H167" s="113" t="s">
        <v>6</v>
      </c>
      <c r="I167" s="113" t="s">
        <v>5</v>
      </c>
      <c r="J167" s="113" t="s">
        <v>3</v>
      </c>
      <c r="K167" s="113" t="s">
        <v>14</v>
      </c>
      <c r="L167" s="114" t="s">
        <v>392</v>
      </c>
      <c r="M167" s="158" t="s">
        <v>393</v>
      </c>
      <c r="N167" s="114" t="s">
        <v>394</v>
      </c>
      <c r="O167" s="158" t="s">
        <v>393</v>
      </c>
      <c r="P167" s="114" t="s">
        <v>395</v>
      </c>
      <c r="Q167" s="158" t="s">
        <v>393</v>
      </c>
      <c r="R167" s="114" t="s">
        <v>396</v>
      </c>
      <c r="S167" s="114" t="s">
        <v>397</v>
      </c>
      <c r="T167" s="113" t="s">
        <v>37</v>
      </c>
    </row>
    <row r="168" spans="1:20" s="1" customFormat="1" ht="44.25" customHeight="1">
      <c r="A168" s="23">
        <v>167</v>
      </c>
      <c r="B168" s="24"/>
      <c r="C168" s="25">
        <v>1</v>
      </c>
      <c r="D168" s="33">
        <f>SUM(J168*R168/I168)</f>
        <v>180.09118541033433</v>
      </c>
      <c r="E168" s="44" t="s">
        <v>398</v>
      </c>
      <c r="F168" s="90" t="s">
        <v>88</v>
      </c>
      <c r="G168" s="95" t="s">
        <v>86</v>
      </c>
      <c r="H168" s="96" t="s">
        <v>87</v>
      </c>
      <c r="I168" s="28">
        <v>98.7</v>
      </c>
      <c r="J168" s="100">
        <v>75</v>
      </c>
      <c r="K168" s="102" t="s">
        <v>221</v>
      </c>
      <c r="L168" s="29">
        <v>81</v>
      </c>
      <c r="M168" s="222">
        <f>SUM(L168*J168/I168)</f>
        <v>61.55015197568389</v>
      </c>
      <c r="N168" s="117">
        <v>83</v>
      </c>
      <c r="O168" s="131">
        <f>SUM(N168*J168/I168)</f>
        <v>63.06990881458967</v>
      </c>
      <c r="P168" s="117">
        <v>73</v>
      </c>
      <c r="Q168" s="222">
        <f>SUM(P168*J168/I168)</f>
        <v>55.47112462006079</v>
      </c>
      <c r="R168" s="40">
        <f>SUM(L168+N168+P168)</f>
        <v>237</v>
      </c>
      <c r="S168" s="118"/>
      <c r="T168" s="153" t="s">
        <v>505</v>
      </c>
    </row>
    <row r="169" spans="1:20" s="1" customFormat="1" ht="44.25" customHeight="1">
      <c r="A169" s="23">
        <v>168</v>
      </c>
      <c r="B169" s="24"/>
      <c r="C169" s="25">
        <v>2</v>
      </c>
      <c r="D169" s="33">
        <f>SUM(J169*R169/I169)</f>
        <v>154.03225806451613</v>
      </c>
      <c r="E169" s="44" t="s">
        <v>398</v>
      </c>
      <c r="F169" s="90" t="s">
        <v>366</v>
      </c>
      <c r="G169" s="27" t="s">
        <v>364</v>
      </c>
      <c r="H169" s="9" t="s">
        <v>365</v>
      </c>
      <c r="I169" s="103">
        <v>93</v>
      </c>
      <c r="J169" s="61">
        <v>75</v>
      </c>
      <c r="K169" s="102" t="s">
        <v>257</v>
      </c>
      <c r="L169" s="29">
        <v>75</v>
      </c>
      <c r="M169" s="222">
        <f>SUM(L169*J169/I169)</f>
        <v>60.483870967741936</v>
      </c>
      <c r="N169" s="117">
        <v>63</v>
      </c>
      <c r="O169" s="222">
        <f>SUM(N169*J169/I169)</f>
        <v>50.806451612903224</v>
      </c>
      <c r="P169" s="117">
        <v>53</v>
      </c>
      <c r="Q169" s="222">
        <f>SUM(P169*J169/I169)</f>
        <v>42.74193548387097</v>
      </c>
      <c r="R169" s="48">
        <f>SUM(L169+N169+P169)</f>
        <v>191</v>
      </c>
      <c r="S169" s="213" t="s">
        <v>616</v>
      </c>
      <c r="T169" s="144" t="s">
        <v>509</v>
      </c>
    </row>
    <row r="170" spans="1:20" s="1" customFormat="1" ht="44.25" customHeight="1">
      <c r="A170" s="23">
        <v>169</v>
      </c>
      <c r="B170" s="24"/>
      <c r="C170" s="25">
        <v>3</v>
      </c>
      <c r="D170" s="33">
        <f>SUM(J170*R170/I170)</f>
        <v>138.79310344827587</v>
      </c>
      <c r="E170" s="44" t="s">
        <v>398</v>
      </c>
      <c r="F170" s="90" t="s">
        <v>481</v>
      </c>
      <c r="G170" s="27" t="s">
        <v>480</v>
      </c>
      <c r="H170" s="9" t="s">
        <v>389</v>
      </c>
      <c r="I170" s="103">
        <v>87</v>
      </c>
      <c r="J170" s="100">
        <v>75</v>
      </c>
      <c r="K170" s="12" t="s">
        <v>400</v>
      </c>
      <c r="L170" s="29">
        <v>59</v>
      </c>
      <c r="M170" s="222">
        <f>SUM(L170*J170/I170)</f>
        <v>50.86206896551724</v>
      </c>
      <c r="N170" s="117">
        <v>58</v>
      </c>
      <c r="O170" s="222">
        <f>SUM(N170*J170/I170)</f>
        <v>50</v>
      </c>
      <c r="P170" s="117">
        <v>44</v>
      </c>
      <c r="Q170" s="222">
        <f>SUM(P170*J170/I170)</f>
        <v>37.93103448275862</v>
      </c>
      <c r="R170" s="40">
        <f>SUM(L170+N170+P170)</f>
        <v>161</v>
      </c>
      <c r="S170" s="118"/>
      <c r="T170" s="144" t="s">
        <v>491</v>
      </c>
    </row>
    <row r="171" spans="1:20" s="1" customFormat="1" ht="44.25" customHeight="1">
      <c r="A171" s="23">
        <v>170</v>
      </c>
      <c r="B171" s="24"/>
      <c r="C171" s="25">
        <v>4</v>
      </c>
      <c r="D171" s="33">
        <f>SUM(J171*R171/I171)</f>
        <v>71.86411149825784</v>
      </c>
      <c r="E171" s="44" t="s">
        <v>398</v>
      </c>
      <c r="F171" s="90" t="s">
        <v>134</v>
      </c>
      <c r="G171" s="95" t="s">
        <v>132</v>
      </c>
      <c r="H171" s="96" t="s">
        <v>133</v>
      </c>
      <c r="I171" s="28">
        <v>114.8</v>
      </c>
      <c r="J171" s="100">
        <v>75</v>
      </c>
      <c r="K171" s="102" t="s">
        <v>220</v>
      </c>
      <c r="L171" s="29">
        <v>70</v>
      </c>
      <c r="M171" s="222">
        <f>SUM(L171*J171/I171)</f>
        <v>45.73170731707317</v>
      </c>
      <c r="N171" s="117">
        <v>40</v>
      </c>
      <c r="O171" s="222">
        <f>SUM(N171*J171/I171)</f>
        <v>26.13240418118467</v>
      </c>
      <c r="P171" s="117">
        <v>0</v>
      </c>
      <c r="Q171" s="222">
        <f>SUM(P171*J171/I171)</f>
        <v>0</v>
      </c>
      <c r="R171" s="40">
        <f>SUM(L171+N171+P171)</f>
        <v>110</v>
      </c>
      <c r="S171" s="118"/>
      <c r="T171" s="153" t="s">
        <v>135</v>
      </c>
    </row>
    <row r="172" spans="1:20" s="92" customFormat="1" ht="33" customHeight="1">
      <c r="A172" s="164" t="s">
        <v>391</v>
      </c>
      <c r="B172" s="164"/>
      <c r="C172" s="164"/>
      <c r="D172" s="164"/>
      <c r="E172" s="164"/>
      <c r="F172" s="165"/>
      <c r="G172" s="166"/>
      <c r="H172" s="52" t="s">
        <v>41</v>
      </c>
      <c r="I172" s="167" t="s">
        <v>550</v>
      </c>
      <c r="J172" s="168"/>
      <c r="K172" s="168"/>
      <c r="L172" s="168"/>
      <c r="M172" s="168"/>
      <c r="N172" s="168"/>
      <c r="O172" s="168"/>
      <c r="P172" s="171"/>
      <c r="Q172" s="171"/>
      <c r="R172" s="171"/>
      <c r="S172" s="171"/>
      <c r="T172" s="171"/>
    </row>
    <row r="173" spans="1:20" s="5" customFormat="1" ht="40.5" customHeight="1">
      <c r="A173" s="113" t="s">
        <v>1</v>
      </c>
      <c r="B173" s="17" t="s">
        <v>22</v>
      </c>
      <c r="C173" s="113" t="s">
        <v>2</v>
      </c>
      <c r="D173" s="157" t="s">
        <v>23</v>
      </c>
      <c r="E173" s="17" t="s">
        <v>206</v>
      </c>
      <c r="F173" s="113" t="s">
        <v>7</v>
      </c>
      <c r="G173" s="113" t="s">
        <v>0</v>
      </c>
      <c r="H173" s="113" t="s">
        <v>6</v>
      </c>
      <c r="I173" s="113" t="s">
        <v>5</v>
      </c>
      <c r="J173" s="113" t="s">
        <v>3</v>
      </c>
      <c r="K173" s="113" t="s">
        <v>14</v>
      </c>
      <c r="L173" s="114" t="s">
        <v>392</v>
      </c>
      <c r="M173" s="158" t="s">
        <v>393</v>
      </c>
      <c r="N173" s="114" t="s">
        <v>394</v>
      </c>
      <c r="O173" s="158" t="s">
        <v>393</v>
      </c>
      <c r="P173" s="114" t="s">
        <v>395</v>
      </c>
      <c r="Q173" s="158" t="s">
        <v>393</v>
      </c>
      <c r="R173" s="114" t="s">
        <v>396</v>
      </c>
      <c r="S173" s="114" t="s">
        <v>397</v>
      </c>
      <c r="T173" s="113" t="s">
        <v>37</v>
      </c>
    </row>
    <row r="174" spans="1:20" s="1" customFormat="1" ht="45" customHeight="1">
      <c r="A174" s="23">
        <v>171</v>
      </c>
      <c r="B174" s="24"/>
      <c r="C174" s="25">
        <v>1</v>
      </c>
      <c r="D174" s="132">
        <f>SUM(J174*R174/I174)</f>
        <v>251.50240384615384</v>
      </c>
      <c r="E174" s="44" t="s">
        <v>398</v>
      </c>
      <c r="F174" s="90" t="s">
        <v>408</v>
      </c>
      <c r="G174" s="27" t="s">
        <v>409</v>
      </c>
      <c r="H174" s="9" t="s">
        <v>618</v>
      </c>
      <c r="I174" s="223">
        <v>83.2</v>
      </c>
      <c r="J174" s="100">
        <v>75</v>
      </c>
      <c r="K174" s="102" t="s">
        <v>410</v>
      </c>
      <c r="L174" s="29">
        <v>90</v>
      </c>
      <c r="M174" s="115">
        <f>SUM(L174*J174/I174)</f>
        <v>81.1298076923077</v>
      </c>
      <c r="N174" s="48">
        <v>102</v>
      </c>
      <c r="O174" s="115">
        <f>SUM(N174*J174/I174)</f>
        <v>91.94711538461539</v>
      </c>
      <c r="P174" s="117">
        <v>87</v>
      </c>
      <c r="Q174" s="115">
        <f>SUM(P174*J174/I174)</f>
        <v>78.42548076923077</v>
      </c>
      <c r="R174" s="40">
        <f>SUM(L174+N174+P174)</f>
        <v>279</v>
      </c>
      <c r="S174" s="118" t="s">
        <v>619</v>
      </c>
      <c r="T174" s="144" t="s">
        <v>354</v>
      </c>
    </row>
    <row r="175" spans="1:20" s="1" customFormat="1" ht="45" customHeight="1">
      <c r="A175" s="23">
        <v>172</v>
      </c>
      <c r="B175" s="24"/>
      <c r="C175" s="25">
        <v>2</v>
      </c>
      <c r="D175" s="33">
        <f>SUM(J175*R175/I175)</f>
        <v>179.22497308934337</v>
      </c>
      <c r="E175" s="44" t="s">
        <v>398</v>
      </c>
      <c r="F175" s="90" t="s">
        <v>85</v>
      </c>
      <c r="G175" s="27" t="s">
        <v>83</v>
      </c>
      <c r="H175" s="9" t="s">
        <v>84</v>
      </c>
      <c r="I175" s="103">
        <v>92.9</v>
      </c>
      <c r="J175" s="100">
        <v>75</v>
      </c>
      <c r="K175" s="102" t="s">
        <v>82</v>
      </c>
      <c r="L175" s="29">
        <v>76</v>
      </c>
      <c r="M175" s="222">
        <f>SUM(L175*J175/I175)</f>
        <v>61.35629709364908</v>
      </c>
      <c r="N175" s="116">
        <v>71</v>
      </c>
      <c r="O175" s="222">
        <f>SUM(N175*J175/I175)</f>
        <v>57.31969860064585</v>
      </c>
      <c r="P175" s="117">
        <v>75</v>
      </c>
      <c r="Q175" s="222">
        <f>SUM(P175*J175/I175)</f>
        <v>60.54897739504843</v>
      </c>
      <c r="R175" s="40">
        <f>SUM(L175+N175+P175)</f>
        <v>222</v>
      </c>
      <c r="S175" s="118"/>
      <c r="T175" s="153" t="s">
        <v>505</v>
      </c>
    </row>
    <row r="176" spans="1:20" s="1" customFormat="1" ht="45" customHeight="1">
      <c r="A176" s="23">
        <v>173</v>
      </c>
      <c r="B176" s="24"/>
      <c r="C176" s="25">
        <v>3</v>
      </c>
      <c r="D176" s="33">
        <f>SUM(J176*R176/I176)</f>
        <v>154.51388888888889</v>
      </c>
      <c r="E176" s="44" t="s">
        <v>398</v>
      </c>
      <c r="F176" s="90" t="s">
        <v>172</v>
      </c>
      <c r="G176" s="27" t="s">
        <v>171</v>
      </c>
      <c r="H176" s="9" t="s">
        <v>411</v>
      </c>
      <c r="I176" s="103">
        <v>86.4</v>
      </c>
      <c r="J176" s="100">
        <v>75</v>
      </c>
      <c r="K176" s="102" t="s">
        <v>96</v>
      </c>
      <c r="L176" s="29">
        <v>60</v>
      </c>
      <c r="M176" s="222">
        <f>SUM(L176*J176/I176)</f>
        <v>52.08333333333333</v>
      </c>
      <c r="N176" s="116">
        <v>60</v>
      </c>
      <c r="O176" s="222">
        <f>SUM(N176*J176/I176)</f>
        <v>52.08333333333333</v>
      </c>
      <c r="P176" s="117">
        <v>58</v>
      </c>
      <c r="Q176" s="222">
        <f>SUM(P176*J176/I176)</f>
        <v>50.34722222222222</v>
      </c>
      <c r="R176" s="40">
        <f>SUM(L176+N176+P176)</f>
        <v>178</v>
      </c>
      <c r="S176" s="118"/>
      <c r="T176" s="153" t="s">
        <v>477</v>
      </c>
    </row>
    <row r="177" spans="1:20" s="1" customFormat="1" ht="45" customHeight="1">
      <c r="A177" s="23">
        <v>174</v>
      </c>
      <c r="B177" s="24"/>
      <c r="C177" s="25">
        <v>4</v>
      </c>
      <c r="D177" s="33">
        <f>SUM(J177*R177/I177)</f>
        <v>127.65957446808511</v>
      </c>
      <c r="E177" s="44" t="s">
        <v>398</v>
      </c>
      <c r="F177" s="90" t="s">
        <v>180</v>
      </c>
      <c r="G177" s="27" t="s">
        <v>179</v>
      </c>
      <c r="H177" s="9" t="s">
        <v>508</v>
      </c>
      <c r="I177" s="223">
        <v>94</v>
      </c>
      <c r="J177" s="100">
        <v>75</v>
      </c>
      <c r="K177" s="102" t="s">
        <v>306</v>
      </c>
      <c r="L177" s="29">
        <v>63</v>
      </c>
      <c r="M177" s="222">
        <f>SUM(L177*J177/I177)</f>
        <v>50.265957446808514</v>
      </c>
      <c r="N177" s="116">
        <v>56</v>
      </c>
      <c r="O177" s="222">
        <f>SUM(N177*J177/I177)</f>
        <v>44.680851063829785</v>
      </c>
      <c r="P177" s="117">
        <v>41</v>
      </c>
      <c r="Q177" s="222">
        <f>SUM(P177*J177/I177)</f>
        <v>32.712765957446805</v>
      </c>
      <c r="R177" s="48">
        <f>SUM(L177+N177+P177)</f>
        <v>160</v>
      </c>
      <c r="S177" s="213" t="s">
        <v>616</v>
      </c>
      <c r="T177" s="144" t="s">
        <v>207</v>
      </c>
    </row>
    <row r="178" spans="1:20" s="92" customFormat="1" ht="33" customHeight="1">
      <c r="A178" s="164" t="s">
        <v>391</v>
      </c>
      <c r="B178" s="164"/>
      <c r="C178" s="164"/>
      <c r="D178" s="164"/>
      <c r="E178" s="164"/>
      <c r="F178" s="165"/>
      <c r="G178" s="166"/>
      <c r="H178" s="68" t="s">
        <v>61</v>
      </c>
      <c r="I178" s="167" t="s">
        <v>551</v>
      </c>
      <c r="J178" s="168"/>
      <c r="K178" s="168"/>
      <c r="L178" s="168"/>
      <c r="M178" s="168"/>
      <c r="N178" s="168"/>
      <c r="O178" s="168"/>
      <c r="P178" s="171"/>
      <c r="Q178" s="171"/>
      <c r="R178" s="171"/>
      <c r="S178" s="171"/>
      <c r="T178" s="171"/>
    </row>
    <row r="179" spans="1:20" s="5" customFormat="1" ht="40.5" customHeight="1">
      <c r="A179" s="113" t="s">
        <v>1</v>
      </c>
      <c r="B179" s="17" t="s">
        <v>22</v>
      </c>
      <c r="C179" s="113" t="s">
        <v>2</v>
      </c>
      <c r="D179" s="157" t="s">
        <v>23</v>
      </c>
      <c r="E179" s="17" t="s">
        <v>206</v>
      </c>
      <c r="F179" s="113" t="s">
        <v>7</v>
      </c>
      <c r="G179" s="113" t="s">
        <v>0</v>
      </c>
      <c r="H179" s="113" t="s">
        <v>6</v>
      </c>
      <c r="I179" s="113" t="s">
        <v>5</v>
      </c>
      <c r="J179" s="113" t="s">
        <v>3</v>
      </c>
      <c r="K179" s="113" t="s">
        <v>14</v>
      </c>
      <c r="L179" s="114" t="s">
        <v>392</v>
      </c>
      <c r="M179" s="158" t="s">
        <v>393</v>
      </c>
      <c r="N179" s="114" t="s">
        <v>394</v>
      </c>
      <c r="O179" s="158" t="s">
        <v>393</v>
      </c>
      <c r="P179" s="114" t="s">
        <v>395</v>
      </c>
      <c r="Q179" s="158" t="s">
        <v>393</v>
      </c>
      <c r="R179" s="114" t="s">
        <v>396</v>
      </c>
      <c r="S179" s="114" t="s">
        <v>397</v>
      </c>
      <c r="T179" s="113" t="s">
        <v>37</v>
      </c>
    </row>
    <row r="180" spans="1:20" s="1" customFormat="1" ht="47.25" customHeight="1">
      <c r="A180" s="23">
        <v>175</v>
      </c>
      <c r="B180" s="24"/>
      <c r="C180" s="25">
        <v>1</v>
      </c>
      <c r="D180" s="33">
        <f>SUM(J180*R180/I180)</f>
        <v>85.71428571428571</v>
      </c>
      <c r="E180" s="44" t="s">
        <v>398</v>
      </c>
      <c r="F180" s="90" t="s">
        <v>51</v>
      </c>
      <c r="G180" s="27" t="s">
        <v>25</v>
      </c>
      <c r="H180" s="9" t="s">
        <v>26</v>
      </c>
      <c r="I180" s="223">
        <v>84</v>
      </c>
      <c r="J180" s="62">
        <v>100</v>
      </c>
      <c r="K180" s="102" t="s">
        <v>13</v>
      </c>
      <c r="L180" s="29">
        <v>33</v>
      </c>
      <c r="M180" s="222">
        <f>SUM(L180*J180/I180)</f>
        <v>39.285714285714285</v>
      </c>
      <c r="N180" s="116">
        <v>21</v>
      </c>
      <c r="O180" s="222">
        <f>SUM(J180*N180/I180)</f>
        <v>25</v>
      </c>
      <c r="P180" s="117">
        <v>18</v>
      </c>
      <c r="Q180" s="222">
        <f>SUM(J180*P180/I180)</f>
        <v>21.428571428571427</v>
      </c>
      <c r="R180" s="48">
        <f>SUM(L180+N180+P180)</f>
        <v>72</v>
      </c>
      <c r="S180" s="213" t="s">
        <v>616</v>
      </c>
      <c r="T180" s="144" t="s">
        <v>19</v>
      </c>
    </row>
    <row r="181" spans="1:20" s="92" customFormat="1" ht="33" customHeight="1">
      <c r="A181" s="164" t="s">
        <v>391</v>
      </c>
      <c r="B181" s="164"/>
      <c r="C181" s="164"/>
      <c r="D181" s="164"/>
      <c r="E181" s="164"/>
      <c r="F181" s="165"/>
      <c r="G181" s="166"/>
      <c r="H181" s="48" t="s">
        <v>62</v>
      </c>
      <c r="I181" s="167" t="s">
        <v>552</v>
      </c>
      <c r="J181" s="168"/>
      <c r="K181" s="168"/>
      <c r="L181" s="168"/>
      <c r="M181" s="168"/>
      <c r="N181" s="168"/>
      <c r="O181" s="168"/>
      <c r="P181" s="171"/>
      <c r="Q181" s="171"/>
      <c r="R181" s="171"/>
      <c r="S181" s="171"/>
      <c r="T181" s="171"/>
    </row>
    <row r="182" spans="1:20" s="5" customFormat="1" ht="40.5" customHeight="1">
      <c r="A182" s="113" t="s">
        <v>1</v>
      </c>
      <c r="B182" s="17" t="s">
        <v>22</v>
      </c>
      <c r="C182" s="113" t="s">
        <v>2</v>
      </c>
      <c r="D182" s="157" t="s">
        <v>23</v>
      </c>
      <c r="E182" s="17" t="s">
        <v>206</v>
      </c>
      <c r="F182" s="113" t="s">
        <v>7</v>
      </c>
      <c r="G182" s="113" t="s">
        <v>0</v>
      </c>
      <c r="H182" s="113" t="s">
        <v>6</v>
      </c>
      <c r="I182" s="113" t="s">
        <v>5</v>
      </c>
      <c r="J182" s="113" t="s">
        <v>3</v>
      </c>
      <c r="K182" s="113" t="s">
        <v>14</v>
      </c>
      <c r="L182" s="114" t="s">
        <v>392</v>
      </c>
      <c r="M182" s="158" t="s">
        <v>393</v>
      </c>
      <c r="N182" s="114" t="s">
        <v>394</v>
      </c>
      <c r="O182" s="158" t="s">
        <v>393</v>
      </c>
      <c r="P182" s="114" t="s">
        <v>395</v>
      </c>
      <c r="Q182" s="158" t="s">
        <v>393</v>
      </c>
      <c r="R182" s="114" t="s">
        <v>396</v>
      </c>
      <c r="S182" s="114" t="s">
        <v>397</v>
      </c>
      <c r="T182" s="113" t="s">
        <v>37</v>
      </c>
    </row>
    <row r="183" spans="1:20" s="1" customFormat="1" ht="47.25" customHeight="1">
      <c r="A183" s="23">
        <v>176</v>
      </c>
      <c r="B183" s="24"/>
      <c r="C183" s="25">
        <v>1</v>
      </c>
      <c r="D183" s="33">
        <f>SUM(J183*R183/I183)</f>
        <v>95.04132231404958</v>
      </c>
      <c r="E183" s="44" t="s">
        <v>398</v>
      </c>
      <c r="F183" s="90" t="s">
        <v>141</v>
      </c>
      <c r="G183" s="27" t="s">
        <v>140</v>
      </c>
      <c r="H183" s="9" t="s">
        <v>611</v>
      </c>
      <c r="I183" s="28">
        <v>121</v>
      </c>
      <c r="J183" s="99">
        <v>125</v>
      </c>
      <c r="K183" s="102" t="s">
        <v>219</v>
      </c>
      <c r="L183" s="29">
        <v>32</v>
      </c>
      <c r="M183" s="222">
        <f>SUM(L183*J183/I183)</f>
        <v>33.05785123966942</v>
      </c>
      <c r="N183" s="116">
        <v>31</v>
      </c>
      <c r="O183" s="222">
        <f>SUM(N183*J183/I183)</f>
        <v>32.02479338842975</v>
      </c>
      <c r="P183" s="117">
        <v>29</v>
      </c>
      <c r="Q183" s="222">
        <f>SUM(P183*J183/I183)</f>
        <v>29.958677685950413</v>
      </c>
      <c r="R183" s="48">
        <f>SUM(L183+N183+P183)</f>
        <v>92</v>
      </c>
      <c r="S183" s="213" t="s">
        <v>572</v>
      </c>
      <c r="T183" s="144" t="s">
        <v>208</v>
      </c>
    </row>
    <row r="184" spans="1:20" s="1" customFormat="1" ht="47.25" customHeight="1">
      <c r="A184" s="23">
        <v>177</v>
      </c>
      <c r="B184" s="24"/>
      <c r="C184" s="25">
        <v>2</v>
      </c>
      <c r="D184" s="33">
        <f>SUM(J184*R184/I184)</f>
        <v>66.93648816936488</v>
      </c>
      <c r="E184" s="44" t="s">
        <v>398</v>
      </c>
      <c r="F184" s="90" t="s">
        <v>496</v>
      </c>
      <c r="G184" s="27" t="s">
        <v>497</v>
      </c>
      <c r="H184" s="9" t="s">
        <v>503</v>
      </c>
      <c r="I184" s="223">
        <v>80.3</v>
      </c>
      <c r="J184" s="99">
        <v>125</v>
      </c>
      <c r="K184" s="102" t="s">
        <v>498</v>
      </c>
      <c r="L184" s="29">
        <v>15</v>
      </c>
      <c r="M184" s="222">
        <f>SUM(L184*J184/I184)</f>
        <v>23.349937733499377</v>
      </c>
      <c r="N184" s="116">
        <v>15</v>
      </c>
      <c r="O184" s="222">
        <f>SUM(N184*J184/I184)</f>
        <v>23.349937733499377</v>
      </c>
      <c r="P184" s="117">
        <v>13</v>
      </c>
      <c r="Q184" s="222">
        <f>SUM(P184*J184/I184)</f>
        <v>20.236612702366127</v>
      </c>
      <c r="R184" s="48">
        <f>SUM(L184+N184+P184)</f>
        <v>43</v>
      </c>
      <c r="S184" s="213" t="s">
        <v>621</v>
      </c>
      <c r="T184" s="144" t="s">
        <v>499</v>
      </c>
    </row>
    <row r="185" spans="1:20" s="1" customFormat="1" ht="47.25" customHeight="1">
      <c r="A185" s="23">
        <v>178</v>
      </c>
      <c r="B185" s="24"/>
      <c r="C185" s="25">
        <v>3</v>
      </c>
      <c r="D185" s="33">
        <f>SUM(J185*R185/I185)</f>
        <v>64.97948016415869</v>
      </c>
      <c r="E185" s="44" t="s">
        <v>398</v>
      </c>
      <c r="F185" s="90" t="s">
        <v>502</v>
      </c>
      <c r="G185" s="95" t="s">
        <v>244</v>
      </c>
      <c r="H185" s="96" t="s">
        <v>245</v>
      </c>
      <c r="I185" s="28">
        <v>109.65</v>
      </c>
      <c r="J185" s="99">
        <v>125</v>
      </c>
      <c r="K185" s="102" t="s">
        <v>152</v>
      </c>
      <c r="L185" s="29">
        <v>20</v>
      </c>
      <c r="M185" s="222">
        <f>SUM(L185*J185/I185)</f>
        <v>22.799817601459186</v>
      </c>
      <c r="N185" s="116">
        <v>19</v>
      </c>
      <c r="O185" s="222">
        <f>SUM(N185*J185/I185)</f>
        <v>21.659826721386228</v>
      </c>
      <c r="P185" s="117">
        <v>18</v>
      </c>
      <c r="Q185" s="222">
        <f>SUM(P185*J185/I185)</f>
        <v>20.519835841313267</v>
      </c>
      <c r="R185" s="40">
        <f>SUM(L185+N185+P185)</f>
        <v>57</v>
      </c>
      <c r="S185" s="118"/>
      <c r="T185" s="144" t="s">
        <v>246</v>
      </c>
    </row>
    <row r="186" spans="1:20" s="92" customFormat="1" ht="33" customHeight="1">
      <c r="A186" s="164" t="s">
        <v>391</v>
      </c>
      <c r="B186" s="164"/>
      <c r="C186" s="164"/>
      <c r="D186" s="164"/>
      <c r="E186" s="164"/>
      <c r="F186" s="165"/>
      <c r="G186" s="166"/>
      <c r="H186" s="48" t="s">
        <v>46</v>
      </c>
      <c r="I186" s="167" t="s">
        <v>620</v>
      </c>
      <c r="J186" s="168"/>
      <c r="K186" s="168"/>
      <c r="L186" s="168"/>
      <c r="M186" s="168"/>
      <c r="N186" s="168"/>
      <c r="O186" s="168"/>
      <c r="P186" s="171"/>
      <c r="Q186" s="171"/>
      <c r="R186" s="171"/>
      <c r="S186" s="171"/>
      <c r="T186" s="171"/>
    </row>
    <row r="187" spans="1:20" s="5" customFormat="1" ht="40.5" customHeight="1">
      <c r="A187" s="113" t="s">
        <v>1</v>
      </c>
      <c r="B187" s="17" t="s">
        <v>22</v>
      </c>
      <c r="C187" s="113" t="s">
        <v>2</v>
      </c>
      <c r="D187" s="157" t="s">
        <v>23</v>
      </c>
      <c r="E187" s="17" t="s">
        <v>206</v>
      </c>
      <c r="F187" s="113" t="s">
        <v>7</v>
      </c>
      <c r="G187" s="113" t="s">
        <v>0</v>
      </c>
      <c r="H187" s="113" t="s">
        <v>6</v>
      </c>
      <c r="I187" s="113" t="s">
        <v>5</v>
      </c>
      <c r="J187" s="113" t="s">
        <v>3</v>
      </c>
      <c r="K187" s="113" t="s">
        <v>14</v>
      </c>
      <c r="L187" s="114" t="s">
        <v>392</v>
      </c>
      <c r="M187" s="158" t="s">
        <v>393</v>
      </c>
      <c r="N187" s="114" t="s">
        <v>394</v>
      </c>
      <c r="O187" s="158" t="s">
        <v>393</v>
      </c>
      <c r="P187" s="114" t="s">
        <v>395</v>
      </c>
      <c r="Q187" s="158" t="s">
        <v>393</v>
      </c>
      <c r="R187" s="114" t="s">
        <v>396</v>
      </c>
      <c r="S187" s="114" t="s">
        <v>397</v>
      </c>
      <c r="T187" s="113" t="s">
        <v>37</v>
      </c>
    </row>
    <row r="188" spans="1:20" s="1" customFormat="1" ht="47.25" customHeight="1">
      <c r="A188" s="23">
        <v>179</v>
      </c>
      <c r="B188" s="24"/>
      <c r="C188" s="25">
        <v>1</v>
      </c>
      <c r="D188" s="33">
        <f>SUM(J188*R188/I188)</f>
        <v>87.43169398907104</v>
      </c>
      <c r="E188" s="44" t="s">
        <v>398</v>
      </c>
      <c r="F188" s="90" t="s">
        <v>299</v>
      </c>
      <c r="G188" s="95" t="s">
        <v>297</v>
      </c>
      <c r="H188" s="96" t="s">
        <v>298</v>
      </c>
      <c r="I188" s="28">
        <v>109.8</v>
      </c>
      <c r="J188" s="99">
        <v>150</v>
      </c>
      <c r="K188" s="102" t="s">
        <v>221</v>
      </c>
      <c r="L188" s="29">
        <v>23</v>
      </c>
      <c r="M188" s="115">
        <f>SUM(L188*J188/I188)</f>
        <v>31.420765027322407</v>
      </c>
      <c r="N188" s="116">
        <v>22</v>
      </c>
      <c r="O188" s="115">
        <f>SUM(N188*J188/I188)</f>
        <v>30.05464480874317</v>
      </c>
      <c r="P188" s="117">
        <v>19</v>
      </c>
      <c r="Q188" s="115">
        <f>SUM(P188*J188/I188)</f>
        <v>25.956284153005466</v>
      </c>
      <c r="R188" s="40">
        <f>SUM(L188+N188+P188)</f>
        <v>64</v>
      </c>
      <c r="S188" s="118" t="s">
        <v>623</v>
      </c>
      <c r="T188" s="153" t="s">
        <v>437</v>
      </c>
    </row>
    <row r="189" spans="1:20" s="1" customFormat="1" ht="47.25" customHeight="1">
      <c r="A189" s="23">
        <v>180</v>
      </c>
      <c r="B189" s="24"/>
      <c r="C189" s="25">
        <v>2</v>
      </c>
      <c r="D189" s="33">
        <f>SUM(J189*R189/I189)</f>
        <v>85.92233009708738</v>
      </c>
      <c r="E189" s="44" t="s">
        <v>398</v>
      </c>
      <c r="F189" s="90" t="s">
        <v>155</v>
      </c>
      <c r="G189" s="95" t="s">
        <v>153</v>
      </c>
      <c r="H189" s="96" t="s">
        <v>622</v>
      </c>
      <c r="I189" s="28">
        <v>103</v>
      </c>
      <c r="J189" s="99">
        <v>150</v>
      </c>
      <c r="K189" s="12" t="s">
        <v>362</v>
      </c>
      <c r="L189" s="48">
        <v>21</v>
      </c>
      <c r="M189" s="115">
        <f>SUM(L189*J189/I189)</f>
        <v>30.58252427184466</v>
      </c>
      <c r="N189" s="116">
        <v>20</v>
      </c>
      <c r="O189" s="115">
        <f>SUM(N189*J189/I189)</f>
        <v>29.12621359223301</v>
      </c>
      <c r="P189" s="117">
        <v>18</v>
      </c>
      <c r="Q189" s="115">
        <f>SUM(P189*J189/I189)</f>
        <v>26.21359223300971</v>
      </c>
      <c r="R189" s="48">
        <f>SUM(L189+N189+P189)</f>
        <v>59</v>
      </c>
      <c r="S189" s="221" t="s">
        <v>624</v>
      </c>
      <c r="T189" s="144" t="s">
        <v>504</v>
      </c>
    </row>
  </sheetData>
  <sheetProtection/>
  <mergeCells count="72">
    <mergeCell ref="A181:G181"/>
    <mergeCell ref="I181:T181"/>
    <mergeCell ref="A155:G155"/>
    <mergeCell ref="I155:T155"/>
    <mergeCell ref="A154:T154"/>
    <mergeCell ref="A162:G162"/>
    <mergeCell ref="I162:T162"/>
    <mergeCell ref="I172:T172"/>
    <mergeCell ref="A166:G166"/>
    <mergeCell ref="I166:T166"/>
    <mergeCell ref="A186:G186"/>
    <mergeCell ref="I186:T186"/>
    <mergeCell ref="H48:O48"/>
    <mergeCell ref="A81:F81"/>
    <mergeCell ref="H81:O81"/>
    <mergeCell ref="H129:O129"/>
    <mergeCell ref="A178:G178"/>
    <mergeCell ref="I178:T178"/>
    <mergeCell ref="A129:F129"/>
    <mergeCell ref="A172:G172"/>
    <mergeCell ref="A113:F113"/>
    <mergeCell ref="H113:O113"/>
    <mergeCell ref="A118:F118"/>
    <mergeCell ref="H118:O118"/>
    <mergeCell ref="H29:O29"/>
    <mergeCell ref="A37:F37"/>
    <mergeCell ref="H37:O37"/>
    <mergeCell ref="A41:F41"/>
    <mergeCell ref="H41:O41"/>
    <mergeCell ref="A48:F48"/>
    <mergeCell ref="A147:F147"/>
    <mergeCell ref="H147:O147"/>
    <mergeCell ref="A1:O1"/>
    <mergeCell ref="A2:O2"/>
    <mergeCell ref="A3:O3"/>
    <mergeCell ref="A4:F4"/>
    <mergeCell ref="H4:N4"/>
    <mergeCell ref="A9:F9"/>
    <mergeCell ref="A106:F106"/>
    <mergeCell ref="H106:O106"/>
    <mergeCell ref="A122:F122"/>
    <mergeCell ref="H122:O122"/>
    <mergeCell ref="A136:F136"/>
    <mergeCell ref="H136:O136"/>
    <mergeCell ref="A140:F140"/>
    <mergeCell ref="H140:O140"/>
    <mergeCell ref="H9:O9"/>
    <mergeCell ref="A13:F13"/>
    <mergeCell ref="H13:O13"/>
    <mergeCell ref="A19:F19"/>
    <mergeCell ref="H19:O19"/>
    <mergeCell ref="A34:F34"/>
    <mergeCell ref="H34:O34"/>
    <mergeCell ref="A24:F24"/>
    <mergeCell ref="H24:O24"/>
    <mergeCell ref="A29:F29"/>
    <mergeCell ref="A51:F51"/>
    <mergeCell ref="H51:O51"/>
    <mergeCell ref="A56:F56"/>
    <mergeCell ref="H56:O56"/>
    <mergeCell ref="A67:F67"/>
    <mergeCell ref="H67:O67"/>
    <mergeCell ref="A77:F77"/>
    <mergeCell ref="H77:O77"/>
    <mergeCell ref="A97:F97"/>
    <mergeCell ref="H97:O97"/>
    <mergeCell ref="A101:F101"/>
    <mergeCell ref="H101:O101"/>
    <mergeCell ref="A89:F89"/>
    <mergeCell ref="H89:O89"/>
    <mergeCell ref="A84:F84"/>
    <mergeCell ref="H84:O84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8"/>
  <sheetViews>
    <sheetView zoomScale="70" zoomScaleNormal="70" zoomScalePageLayoutView="0" workbookViewId="0" topLeftCell="A34">
      <selection activeCell="D57" sqref="D57"/>
    </sheetView>
  </sheetViews>
  <sheetFormatPr defaultColWidth="9.140625" defaultRowHeight="15"/>
  <cols>
    <col min="1" max="1" width="7.7109375" style="30" customWidth="1"/>
    <col min="2" max="2" width="7.7109375" style="7" customWidth="1"/>
    <col min="3" max="3" width="11.7109375" style="7" customWidth="1"/>
    <col min="4" max="4" width="14.7109375" style="7" customWidth="1"/>
    <col min="5" max="5" width="9.8515625" style="7" customWidth="1"/>
    <col min="6" max="6" width="10.421875" style="7" customWidth="1"/>
    <col min="7" max="7" width="35.421875" style="8" customWidth="1"/>
    <col min="8" max="8" width="17.00390625" style="7" customWidth="1"/>
    <col min="9" max="9" width="10.421875" style="7" customWidth="1"/>
    <col min="10" max="10" width="10.7109375" style="8" customWidth="1"/>
    <col min="11" max="11" width="59.57421875" style="7" customWidth="1"/>
    <col min="12" max="12" width="11.7109375" style="7" customWidth="1"/>
    <col min="13" max="13" width="13.7109375" style="31" customWidth="1"/>
    <col min="14" max="14" width="34.7109375" style="5" customWidth="1"/>
    <col min="15" max="15" width="21.421875" style="6" customWidth="1"/>
    <col min="16" max="16" width="14.28125" style="6" customWidth="1"/>
    <col min="17" max="17" width="11.8515625" style="6" customWidth="1"/>
    <col min="18" max="18" width="14.8515625" style="6" customWidth="1"/>
    <col min="19" max="19" width="32.8515625" style="6" customWidth="1"/>
    <col min="20" max="20" width="22.00390625" style="6" customWidth="1"/>
    <col min="21" max="21" width="26.57421875" style="6" customWidth="1"/>
    <col min="22" max="22" width="15.140625" style="6" customWidth="1"/>
    <col min="23" max="24" width="14.8515625" style="6" customWidth="1"/>
    <col min="25" max="25" width="23.57421875" style="6" customWidth="1"/>
    <col min="26" max="26" width="28.8515625" style="6" customWidth="1"/>
    <col min="27" max="16384" width="9.140625" style="6" customWidth="1"/>
  </cols>
  <sheetData>
    <row r="1" spans="1:15" s="2" customFormat="1" ht="38.25" customHeight="1">
      <c r="A1" s="180" t="s">
        <v>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66" customFormat="1" ht="38.25" customHeight="1">
      <c r="A2" s="183" t="s">
        <v>229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5" s="2" customFormat="1" ht="27.75" customHeight="1">
      <c r="A3" s="186" t="s">
        <v>230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spans="1:20" s="92" customFormat="1" ht="30" customHeight="1">
      <c r="A4" s="226" t="s">
        <v>38</v>
      </c>
      <c r="B4" s="226"/>
      <c r="C4" s="226"/>
      <c r="D4" s="226"/>
      <c r="E4" s="206"/>
      <c r="F4" s="206"/>
      <c r="G4" s="64" t="s">
        <v>231</v>
      </c>
      <c r="H4" s="167" t="s">
        <v>553</v>
      </c>
      <c r="I4" s="199"/>
      <c r="J4" s="199"/>
      <c r="K4" s="199"/>
      <c r="L4" s="199"/>
      <c r="M4" s="199"/>
      <c r="N4" s="199"/>
      <c r="O4" s="200"/>
      <c r="P4" s="55"/>
      <c r="Q4" s="35"/>
      <c r="R4" s="42"/>
      <c r="S4" s="35"/>
      <c r="T4" s="89"/>
    </row>
    <row r="5" spans="1:20" s="4" customFormat="1" ht="42.75" customHeight="1">
      <c r="A5" s="17" t="s">
        <v>1</v>
      </c>
      <c r="B5" s="17" t="s">
        <v>22</v>
      </c>
      <c r="C5" s="17" t="s">
        <v>2</v>
      </c>
      <c r="D5" s="142" t="s">
        <v>23</v>
      </c>
      <c r="E5" s="17" t="s">
        <v>206</v>
      </c>
      <c r="F5" s="17" t="s">
        <v>7</v>
      </c>
      <c r="G5" s="17" t="s">
        <v>0</v>
      </c>
      <c r="H5" s="17" t="s">
        <v>6</v>
      </c>
      <c r="I5" s="17" t="s">
        <v>5</v>
      </c>
      <c r="J5" s="17" t="s">
        <v>3</v>
      </c>
      <c r="K5" s="17" t="s">
        <v>14</v>
      </c>
      <c r="L5" s="21" t="s">
        <v>24</v>
      </c>
      <c r="M5" s="17" t="s">
        <v>4</v>
      </c>
      <c r="N5" s="17" t="s">
        <v>9</v>
      </c>
      <c r="O5" s="113" t="s">
        <v>37</v>
      </c>
      <c r="P5" s="148"/>
      <c r="Q5" s="149"/>
      <c r="R5" s="94"/>
      <c r="S5" s="149"/>
      <c r="T5" s="5"/>
    </row>
    <row r="6" spans="1:22" s="1" customFormat="1" ht="47.25" customHeight="1">
      <c r="A6" s="23">
        <v>181</v>
      </c>
      <c r="B6" s="24">
        <v>28</v>
      </c>
      <c r="C6" s="15">
        <v>1</v>
      </c>
      <c r="D6" s="33">
        <f>SUM(M6/I6)</f>
        <v>11.506849315068493</v>
      </c>
      <c r="E6" s="63"/>
      <c r="F6" s="90" t="s">
        <v>78</v>
      </c>
      <c r="G6" s="27" t="s">
        <v>326</v>
      </c>
      <c r="H6" s="9" t="s">
        <v>214</v>
      </c>
      <c r="I6" s="28">
        <v>73</v>
      </c>
      <c r="J6" s="65">
        <v>30</v>
      </c>
      <c r="K6" s="78" t="s">
        <v>325</v>
      </c>
      <c r="L6" s="29">
        <v>28</v>
      </c>
      <c r="M6" s="28">
        <f>SUM(L6*J6)</f>
        <v>840</v>
      </c>
      <c r="N6" s="10" t="s">
        <v>562</v>
      </c>
      <c r="O6" s="78" t="s">
        <v>443</v>
      </c>
      <c r="P6" s="94"/>
      <c r="Q6" s="91"/>
      <c r="R6" s="42"/>
      <c r="S6" s="91"/>
      <c r="T6" s="91"/>
      <c r="U6" s="91"/>
      <c r="V6" s="91"/>
    </row>
    <row r="7" spans="1:19" s="92" customFormat="1" ht="30" customHeight="1">
      <c r="A7" s="226" t="s">
        <v>38</v>
      </c>
      <c r="B7" s="226"/>
      <c r="C7" s="226"/>
      <c r="D7" s="226"/>
      <c r="E7" s="206"/>
      <c r="F7" s="206"/>
      <c r="G7" s="64" t="s">
        <v>231</v>
      </c>
      <c r="H7" s="201" t="s">
        <v>554</v>
      </c>
      <c r="I7" s="202"/>
      <c r="J7" s="202"/>
      <c r="K7" s="202"/>
      <c r="L7" s="202"/>
      <c r="M7" s="202"/>
      <c r="N7" s="202"/>
      <c r="O7" s="203"/>
      <c r="P7" s="4"/>
      <c r="Q7" s="4"/>
      <c r="R7" s="89"/>
      <c r="S7" s="89"/>
    </row>
    <row r="8" spans="1:19" s="1" customFormat="1" ht="42.75" customHeight="1">
      <c r="A8" s="17" t="s">
        <v>1</v>
      </c>
      <c r="B8" s="17" t="s">
        <v>22</v>
      </c>
      <c r="C8" s="17" t="s">
        <v>2</v>
      </c>
      <c r="D8" s="18" t="s">
        <v>23</v>
      </c>
      <c r="E8" s="20" t="s">
        <v>206</v>
      </c>
      <c r="F8" s="17" t="s">
        <v>7</v>
      </c>
      <c r="G8" s="19" t="s">
        <v>0</v>
      </c>
      <c r="H8" s="20" t="s">
        <v>6</v>
      </c>
      <c r="I8" s="20" t="s">
        <v>5</v>
      </c>
      <c r="J8" s="17" t="s">
        <v>3</v>
      </c>
      <c r="K8" s="19" t="s">
        <v>14</v>
      </c>
      <c r="L8" s="21" t="s">
        <v>24</v>
      </c>
      <c r="M8" s="17" t="s">
        <v>4</v>
      </c>
      <c r="N8" s="22" t="s">
        <v>9</v>
      </c>
      <c r="O8" s="113" t="s">
        <v>37</v>
      </c>
      <c r="P8" s="4"/>
      <c r="Q8" s="4"/>
      <c r="R8" s="89"/>
      <c r="S8" s="89"/>
    </row>
    <row r="9" spans="1:22" s="1" customFormat="1" ht="47.25" customHeight="1">
      <c r="A9" s="23">
        <v>182</v>
      </c>
      <c r="B9" s="24">
        <v>51</v>
      </c>
      <c r="C9" s="15">
        <v>1</v>
      </c>
      <c r="D9" s="33">
        <f>SUM(M9/I9)</f>
        <v>35.413153456998316</v>
      </c>
      <c r="E9" s="63"/>
      <c r="F9" s="90" t="s">
        <v>20</v>
      </c>
      <c r="G9" s="27" t="s">
        <v>18</v>
      </c>
      <c r="H9" s="9" t="s">
        <v>630</v>
      </c>
      <c r="I9" s="228">
        <v>59.3</v>
      </c>
      <c r="J9" s="65">
        <v>30</v>
      </c>
      <c r="K9" s="102" t="s">
        <v>16</v>
      </c>
      <c r="L9" s="48">
        <v>70</v>
      </c>
      <c r="M9" s="28">
        <f>SUM(L9*J9)</f>
        <v>2100</v>
      </c>
      <c r="N9" s="227" t="s">
        <v>626</v>
      </c>
      <c r="O9" s="78" t="s">
        <v>17</v>
      </c>
      <c r="P9" s="34"/>
      <c r="Q9" s="91"/>
      <c r="R9" s="91"/>
      <c r="S9" s="91"/>
      <c r="T9" s="91"/>
      <c r="U9" s="91"/>
      <c r="V9" s="91"/>
    </row>
    <row r="10" spans="1:22" s="1" customFormat="1" ht="47.25" customHeight="1">
      <c r="A10" s="23">
        <v>183</v>
      </c>
      <c r="B10" s="24">
        <v>25</v>
      </c>
      <c r="C10" s="15">
        <v>2</v>
      </c>
      <c r="D10" s="33">
        <f>SUM(M10/I10)</f>
        <v>13.698630136986301</v>
      </c>
      <c r="E10" s="63"/>
      <c r="F10" s="90" t="s">
        <v>235</v>
      </c>
      <c r="G10" s="27" t="s">
        <v>233</v>
      </c>
      <c r="H10" s="9" t="s">
        <v>234</v>
      </c>
      <c r="I10" s="28">
        <v>65.7</v>
      </c>
      <c r="J10" s="76">
        <v>30</v>
      </c>
      <c r="K10" s="102" t="s">
        <v>123</v>
      </c>
      <c r="L10" s="29">
        <v>30</v>
      </c>
      <c r="M10" s="28">
        <f>SUM(L10*J10)</f>
        <v>900</v>
      </c>
      <c r="N10" s="10" t="s">
        <v>562</v>
      </c>
      <c r="O10" s="78" t="s">
        <v>446</v>
      </c>
      <c r="P10" s="34"/>
      <c r="Q10" s="91"/>
      <c r="R10" s="91"/>
      <c r="S10" s="91"/>
      <c r="T10" s="91"/>
      <c r="U10" s="91"/>
      <c r="V10" s="91"/>
    </row>
    <row r="11" spans="1:19" s="92" customFormat="1" ht="30" customHeight="1">
      <c r="A11" s="226" t="s">
        <v>38</v>
      </c>
      <c r="B11" s="226"/>
      <c r="C11" s="226"/>
      <c r="D11" s="226"/>
      <c r="E11" s="206"/>
      <c r="F11" s="206"/>
      <c r="G11" s="64" t="s">
        <v>231</v>
      </c>
      <c r="H11" s="201" t="s">
        <v>555</v>
      </c>
      <c r="I11" s="202"/>
      <c r="J11" s="202"/>
      <c r="K11" s="202"/>
      <c r="L11" s="202"/>
      <c r="M11" s="202"/>
      <c r="N11" s="202"/>
      <c r="O11" s="203"/>
      <c r="P11" s="4"/>
      <c r="Q11" s="4"/>
      <c r="R11" s="89"/>
      <c r="S11" s="89"/>
    </row>
    <row r="12" spans="1:19" s="1" customFormat="1" ht="42.75" customHeight="1">
      <c r="A12" s="17" t="s">
        <v>1</v>
      </c>
      <c r="B12" s="17" t="s">
        <v>22</v>
      </c>
      <c r="C12" s="17" t="s">
        <v>2</v>
      </c>
      <c r="D12" s="18" t="s">
        <v>23</v>
      </c>
      <c r="E12" s="20" t="s">
        <v>206</v>
      </c>
      <c r="F12" s="17" t="s">
        <v>7</v>
      </c>
      <c r="G12" s="19" t="s">
        <v>0</v>
      </c>
      <c r="H12" s="20" t="s">
        <v>6</v>
      </c>
      <c r="I12" s="20" t="s">
        <v>5</v>
      </c>
      <c r="J12" s="17" t="s">
        <v>3</v>
      </c>
      <c r="K12" s="19" t="s">
        <v>14</v>
      </c>
      <c r="L12" s="21" t="s">
        <v>24</v>
      </c>
      <c r="M12" s="17" t="s">
        <v>4</v>
      </c>
      <c r="N12" s="22" t="s">
        <v>9</v>
      </c>
      <c r="O12" s="113" t="s">
        <v>37</v>
      </c>
      <c r="P12" s="4"/>
      <c r="Q12" s="4"/>
      <c r="R12" s="89"/>
      <c r="S12" s="89"/>
    </row>
    <row r="13" spans="1:22" s="1" customFormat="1" ht="47.25" customHeight="1">
      <c r="A13" s="23">
        <v>184</v>
      </c>
      <c r="B13" s="24">
        <v>69</v>
      </c>
      <c r="C13" s="15">
        <v>1</v>
      </c>
      <c r="D13" s="33">
        <f>SUM(M13/I13)</f>
        <v>62.205882352941174</v>
      </c>
      <c r="E13" s="63"/>
      <c r="F13" s="90" t="s">
        <v>166</v>
      </c>
      <c r="G13" s="95" t="s">
        <v>165</v>
      </c>
      <c r="H13" s="96" t="s">
        <v>227</v>
      </c>
      <c r="I13" s="28">
        <v>68</v>
      </c>
      <c r="J13" s="76">
        <v>30</v>
      </c>
      <c r="K13" s="102" t="s">
        <v>210</v>
      </c>
      <c r="L13" s="48">
        <v>141</v>
      </c>
      <c r="M13" s="28">
        <f>SUM(L13*J13)</f>
        <v>4230</v>
      </c>
      <c r="N13" s="227" t="s">
        <v>627</v>
      </c>
      <c r="O13" s="78" t="s">
        <v>167</v>
      </c>
      <c r="P13" s="34"/>
      <c r="Q13" s="91"/>
      <c r="R13" s="91"/>
      <c r="S13" s="91"/>
      <c r="T13" s="91"/>
      <c r="U13" s="91"/>
      <c r="V13" s="91"/>
    </row>
    <row r="14" spans="1:20" s="92" customFormat="1" ht="30" customHeight="1">
      <c r="A14" s="226" t="s">
        <v>38</v>
      </c>
      <c r="B14" s="226"/>
      <c r="C14" s="226"/>
      <c r="D14" s="226"/>
      <c r="E14" s="206"/>
      <c r="F14" s="206"/>
      <c r="G14" s="50" t="s">
        <v>43</v>
      </c>
      <c r="H14" s="167" t="s">
        <v>556</v>
      </c>
      <c r="I14" s="199"/>
      <c r="J14" s="199"/>
      <c r="K14" s="199"/>
      <c r="L14" s="199"/>
      <c r="M14" s="199"/>
      <c r="N14" s="199"/>
      <c r="O14" s="200"/>
      <c r="P14" s="55"/>
      <c r="Q14" s="4"/>
      <c r="R14" s="4"/>
      <c r="S14" s="4"/>
      <c r="T14" s="89"/>
    </row>
    <row r="15" spans="1:20" s="4" customFormat="1" ht="42.75" customHeight="1">
      <c r="A15" s="17" t="s">
        <v>1</v>
      </c>
      <c r="B15" s="17" t="s">
        <v>22</v>
      </c>
      <c r="C15" s="17" t="s">
        <v>2</v>
      </c>
      <c r="D15" s="142" t="s">
        <v>23</v>
      </c>
      <c r="E15" s="17" t="s">
        <v>206</v>
      </c>
      <c r="F15" s="17" t="s">
        <v>7</v>
      </c>
      <c r="G15" s="17" t="s">
        <v>0</v>
      </c>
      <c r="H15" s="17" t="s">
        <v>6</v>
      </c>
      <c r="I15" s="17" t="s">
        <v>5</v>
      </c>
      <c r="J15" s="17" t="s">
        <v>3</v>
      </c>
      <c r="K15" s="17" t="s">
        <v>14</v>
      </c>
      <c r="L15" s="21" t="s">
        <v>24</v>
      </c>
      <c r="M15" s="17" t="s">
        <v>4</v>
      </c>
      <c r="N15" s="17" t="s">
        <v>9</v>
      </c>
      <c r="O15" s="113" t="s">
        <v>37</v>
      </c>
      <c r="P15" s="148"/>
      <c r="T15" s="5"/>
    </row>
    <row r="16" spans="1:22" s="1" customFormat="1" ht="47.25" customHeight="1">
      <c r="A16" s="23">
        <v>185</v>
      </c>
      <c r="B16" s="24">
        <v>66</v>
      </c>
      <c r="C16" s="120">
        <v>1</v>
      </c>
      <c r="D16" s="33">
        <f>SUM(M16/I16)</f>
        <v>45.751633986928105</v>
      </c>
      <c r="E16" s="63"/>
      <c r="F16" s="90">
        <v>1538</v>
      </c>
      <c r="G16" s="27" t="s">
        <v>371</v>
      </c>
      <c r="H16" s="9" t="s">
        <v>636</v>
      </c>
      <c r="I16" s="28">
        <v>61.2</v>
      </c>
      <c r="J16" s="37">
        <v>35</v>
      </c>
      <c r="K16" s="102" t="s">
        <v>376</v>
      </c>
      <c r="L16" s="29">
        <v>80</v>
      </c>
      <c r="M16" s="28">
        <f>SUM(L16*J16)</f>
        <v>2800</v>
      </c>
      <c r="N16" s="10" t="s">
        <v>588</v>
      </c>
      <c r="O16" s="78" t="s">
        <v>372</v>
      </c>
      <c r="P16" s="34"/>
      <c r="Q16" s="91"/>
      <c r="R16" s="91"/>
      <c r="S16" s="91"/>
      <c r="T16" s="91"/>
      <c r="U16" s="91"/>
      <c r="V16" s="91"/>
    </row>
    <row r="17" spans="1:20" s="92" customFormat="1" ht="30" customHeight="1">
      <c r="A17" s="226" t="s">
        <v>38</v>
      </c>
      <c r="B17" s="226"/>
      <c r="C17" s="226"/>
      <c r="D17" s="226"/>
      <c r="E17" s="206"/>
      <c r="F17" s="206"/>
      <c r="G17" s="50" t="s">
        <v>43</v>
      </c>
      <c r="H17" s="167" t="s">
        <v>557</v>
      </c>
      <c r="I17" s="199"/>
      <c r="J17" s="199"/>
      <c r="K17" s="199"/>
      <c r="L17" s="199"/>
      <c r="M17" s="199"/>
      <c r="N17" s="199"/>
      <c r="O17" s="200"/>
      <c r="P17" s="55"/>
      <c r="Q17" s="42"/>
      <c r="R17" s="4"/>
      <c r="S17" s="4"/>
      <c r="T17" s="89"/>
    </row>
    <row r="18" spans="1:20" s="4" customFormat="1" ht="42.75" customHeight="1">
      <c r="A18" s="17" t="s">
        <v>1</v>
      </c>
      <c r="B18" s="17" t="s">
        <v>22</v>
      </c>
      <c r="C18" s="17" t="s">
        <v>2</v>
      </c>
      <c r="D18" s="142" t="s">
        <v>23</v>
      </c>
      <c r="E18" s="17" t="s">
        <v>206</v>
      </c>
      <c r="F18" s="17" t="s">
        <v>7</v>
      </c>
      <c r="G18" s="17" t="s">
        <v>0</v>
      </c>
      <c r="H18" s="17" t="s">
        <v>6</v>
      </c>
      <c r="I18" s="17" t="s">
        <v>5</v>
      </c>
      <c r="J18" s="17" t="s">
        <v>3</v>
      </c>
      <c r="K18" s="17" t="s">
        <v>14</v>
      </c>
      <c r="L18" s="21" t="s">
        <v>24</v>
      </c>
      <c r="M18" s="17" t="s">
        <v>4</v>
      </c>
      <c r="N18" s="17" t="s">
        <v>9</v>
      </c>
      <c r="O18" s="113" t="s">
        <v>37</v>
      </c>
      <c r="P18" s="148"/>
      <c r="T18" s="5"/>
    </row>
    <row r="19" spans="1:22" s="1" customFormat="1" ht="47.25" customHeight="1">
      <c r="A19" s="23">
        <v>186</v>
      </c>
      <c r="B19" s="24">
        <v>19</v>
      </c>
      <c r="C19" s="15">
        <v>1</v>
      </c>
      <c r="D19" s="33">
        <f>SUM(M19/I19)</f>
        <v>43.75</v>
      </c>
      <c r="E19" s="63"/>
      <c r="F19" s="90" t="s">
        <v>295</v>
      </c>
      <c r="G19" s="27" t="s">
        <v>286</v>
      </c>
      <c r="H19" s="9" t="s">
        <v>285</v>
      </c>
      <c r="I19" s="28">
        <v>59.2</v>
      </c>
      <c r="J19" s="37">
        <v>35</v>
      </c>
      <c r="K19" s="102" t="s">
        <v>160</v>
      </c>
      <c r="L19" s="29">
        <v>74</v>
      </c>
      <c r="M19" s="28">
        <f>SUM(L19*J19)</f>
        <v>2590</v>
      </c>
      <c r="N19" s="10" t="s">
        <v>588</v>
      </c>
      <c r="O19" s="78" t="s">
        <v>444</v>
      </c>
      <c r="P19" s="106" t="s">
        <v>236</v>
      </c>
      <c r="Q19" s="91"/>
      <c r="R19" s="94"/>
      <c r="S19" s="94"/>
      <c r="T19" s="91"/>
      <c r="U19" s="91"/>
      <c r="V19" s="91"/>
    </row>
    <row r="20" spans="1:22" s="1" customFormat="1" ht="47.25" customHeight="1">
      <c r="A20" s="23">
        <v>187</v>
      </c>
      <c r="B20" s="24">
        <v>47</v>
      </c>
      <c r="C20" s="15">
        <v>2</v>
      </c>
      <c r="D20" s="33">
        <f>SUM(M20/I20)</f>
        <v>29.49438202247191</v>
      </c>
      <c r="E20" s="63"/>
      <c r="F20" s="90" t="s">
        <v>303</v>
      </c>
      <c r="G20" s="27" t="s">
        <v>301</v>
      </c>
      <c r="H20" s="9" t="s">
        <v>302</v>
      </c>
      <c r="I20" s="28">
        <v>53.4</v>
      </c>
      <c r="J20" s="37">
        <v>35</v>
      </c>
      <c r="K20" s="102" t="s">
        <v>304</v>
      </c>
      <c r="L20" s="29">
        <v>45</v>
      </c>
      <c r="M20" s="28">
        <f>SUM(L20*J20)</f>
        <v>1575</v>
      </c>
      <c r="N20" s="10" t="s">
        <v>577</v>
      </c>
      <c r="O20" s="78" t="s">
        <v>124</v>
      </c>
      <c r="P20" s="106" t="s">
        <v>236</v>
      </c>
      <c r="Q20" s="42"/>
      <c r="R20" s="91"/>
      <c r="S20" s="91"/>
      <c r="T20" s="91"/>
      <c r="U20" s="91"/>
      <c r="V20" s="91"/>
    </row>
    <row r="21" spans="1:19" s="92" customFormat="1" ht="30" customHeight="1">
      <c r="A21" s="226" t="s">
        <v>38</v>
      </c>
      <c r="B21" s="226"/>
      <c r="C21" s="226"/>
      <c r="D21" s="226"/>
      <c r="E21" s="206"/>
      <c r="F21" s="206"/>
      <c r="G21" s="50" t="s">
        <v>43</v>
      </c>
      <c r="H21" s="167" t="s">
        <v>558</v>
      </c>
      <c r="I21" s="199"/>
      <c r="J21" s="199"/>
      <c r="K21" s="199"/>
      <c r="L21" s="199"/>
      <c r="M21" s="199"/>
      <c r="N21" s="199"/>
      <c r="O21" s="200"/>
      <c r="P21" s="4"/>
      <c r="Q21" s="4"/>
      <c r="R21" s="94"/>
      <c r="S21" s="89"/>
    </row>
    <row r="22" spans="1:20" s="4" customFormat="1" ht="42.75" customHeight="1">
      <c r="A22" s="17" t="s">
        <v>1</v>
      </c>
      <c r="B22" s="17" t="s">
        <v>22</v>
      </c>
      <c r="C22" s="17" t="s">
        <v>2</v>
      </c>
      <c r="D22" s="142" t="s">
        <v>23</v>
      </c>
      <c r="E22" s="17" t="s">
        <v>206</v>
      </c>
      <c r="F22" s="17" t="s">
        <v>7</v>
      </c>
      <c r="G22" s="17" t="s">
        <v>0</v>
      </c>
      <c r="H22" s="17" t="s">
        <v>6</v>
      </c>
      <c r="I22" s="17" t="s">
        <v>5</v>
      </c>
      <c r="J22" s="17" t="s">
        <v>3</v>
      </c>
      <c r="K22" s="17" t="s">
        <v>14</v>
      </c>
      <c r="L22" s="21" t="s">
        <v>24</v>
      </c>
      <c r="M22" s="17" t="s">
        <v>4</v>
      </c>
      <c r="N22" s="17" t="s">
        <v>9</v>
      </c>
      <c r="O22" s="113" t="s">
        <v>37</v>
      </c>
      <c r="P22" s="148"/>
      <c r="T22" s="5"/>
    </row>
    <row r="23" spans="1:21" s="1" customFormat="1" ht="47.25" customHeight="1">
      <c r="A23" s="23">
        <v>188</v>
      </c>
      <c r="B23" s="24">
        <v>55</v>
      </c>
      <c r="C23" s="15">
        <v>1</v>
      </c>
      <c r="D23" s="33">
        <f>SUM(M23/I23)</f>
        <v>61.65562913907285</v>
      </c>
      <c r="E23" s="63"/>
      <c r="F23" s="90" t="s">
        <v>445</v>
      </c>
      <c r="G23" s="27" t="s">
        <v>361</v>
      </c>
      <c r="H23" s="9" t="s">
        <v>363</v>
      </c>
      <c r="I23" s="28">
        <v>75.5</v>
      </c>
      <c r="J23" s="37">
        <v>35</v>
      </c>
      <c r="K23" s="12" t="s">
        <v>362</v>
      </c>
      <c r="L23" s="29">
        <v>133</v>
      </c>
      <c r="M23" s="28">
        <f>SUM(L23*J23)</f>
        <v>4655</v>
      </c>
      <c r="N23" s="10" t="s">
        <v>582</v>
      </c>
      <c r="O23" s="144" t="s">
        <v>506</v>
      </c>
      <c r="P23" s="42"/>
      <c r="Q23" s="94"/>
      <c r="R23" s="91"/>
      <c r="S23" s="91"/>
      <c r="T23" s="91"/>
      <c r="U23" s="91"/>
    </row>
    <row r="24" spans="1:22" s="1" customFormat="1" ht="47.25" customHeight="1">
      <c r="A24" s="23">
        <v>189</v>
      </c>
      <c r="B24" s="24">
        <v>71</v>
      </c>
      <c r="C24" s="15">
        <v>2</v>
      </c>
      <c r="D24" s="33">
        <f>SUM(M24/I24)</f>
        <v>58.427876823338735</v>
      </c>
      <c r="E24" s="63"/>
      <c r="F24" s="90" t="s">
        <v>379</v>
      </c>
      <c r="G24" s="27" t="s">
        <v>377</v>
      </c>
      <c r="H24" s="9" t="s">
        <v>628</v>
      </c>
      <c r="I24" s="28">
        <v>61.7</v>
      </c>
      <c r="J24" s="37">
        <v>35</v>
      </c>
      <c r="K24" s="102" t="s">
        <v>376</v>
      </c>
      <c r="L24" s="29">
        <v>103</v>
      </c>
      <c r="M24" s="28">
        <f>SUM(L24*J24)</f>
        <v>3605</v>
      </c>
      <c r="N24" s="10" t="s">
        <v>582</v>
      </c>
      <c r="O24" s="144" t="s">
        <v>378</v>
      </c>
      <c r="P24" s="91"/>
      <c r="Q24" s="108"/>
      <c r="R24" s="94"/>
      <c r="S24" s="108"/>
      <c r="T24" s="91"/>
      <c r="U24" s="91"/>
      <c r="V24" s="91"/>
    </row>
    <row r="25" spans="1:21" s="1" customFormat="1" ht="47.25" customHeight="1">
      <c r="A25" s="23">
        <v>190</v>
      </c>
      <c r="B25" s="24">
        <v>78</v>
      </c>
      <c r="C25" s="15">
        <v>3</v>
      </c>
      <c r="D25" s="33">
        <f>SUM(M25/I25)</f>
        <v>51.67427701674277</v>
      </c>
      <c r="E25" s="63"/>
      <c r="F25" s="90" t="s">
        <v>235</v>
      </c>
      <c r="G25" s="27" t="s">
        <v>233</v>
      </c>
      <c r="H25" s="9" t="s">
        <v>629</v>
      </c>
      <c r="I25" s="28">
        <v>65.7</v>
      </c>
      <c r="J25" s="37">
        <v>35</v>
      </c>
      <c r="K25" s="102" t="s">
        <v>123</v>
      </c>
      <c r="L25" s="29">
        <v>97</v>
      </c>
      <c r="M25" s="28">
        <f>SUM(L25*J25)</f>
        <v>3395</v>
      </c>
      <c r="N25" s="10" t="s">
        <v>582</v>
      </c>
      <c r="O25" s="144" t="s">
        <v>446</v>
      </c>
      <c r="P25" s="121" t="s">
        <v>236</v>
      </c>
      <c r="Q25" s="91"/>
      <c r="R25" s="94"/>
      <c r="S25" s="91"/>
      <c r="T25" s="91"/>
      <c r="U25" s="91"/>
    </row>
    <row r="26" spans="1:22" s="1" customFormat="1" ht="47.25" customHeight="1">
      <c r="A26" s="23">
        <v>191</v>
      </c>
      <c r="B26" s="24">
        <v>39</v>
      </c>
      <c r="C26" s="15">
        <v>4</v>
      </c>
      <c r="D26" s="33">
        <f>SUM(M26/I26)</f>
        <v>39.20454545454545</v>
      </c>
      <c r="E26" s="63"/>
      <c r="F26" s="90" t="s">
        <v>81</v>
      </c>
      <c r="G26" s="27" t="s">
        <v>79</v>
      </c>
      <c r="H26" s="9" t="s">
        <v>80</v>
      </c>
      <c r="I26" s="28">
        <v>61.6</v>
      </c>
      <c r="J26" s="37">
        <v>35</v>
      </c>
      <c r="K26" s="78" t="s">
        <v>325</v>
      </c>
      <c r="L26" s="29">
        <v>69</v>
      </c>
      <c r="M26" s="28">
        <f>SUM(L26*J26)</f>
        <v>2415</v>
      </c>
      <c r="N26" s="10" t="s">
        <v>575</v>
      </c>
      <c r="O26" s="144" t="s">
        <v>436</v>
      </c>
      <c r="P26" s="42"/>
      <c r="Q26" s="91"/>
      <c r="R26" s="91"/>
      <c r="S26" s="91"/>
      <c r="T26" s="91"/>
      <c r="U26" s="91"/>
      <c r="V26" s="91"/>
    </row>
    <row r="27" spans="1:17" s="92" customFormat="1" ht="30" customHeight="1">
      <c r="A27" s="226" t="s">
        <v>38</v>
      </c>
      <c r="B27" s="226"/>
      <c r="C27" s="226"/>
      <c r="D27" s="226"/>
      <c r="E27" s="206"/>
      <c r="F27" s="206"/>
      <c r="G27" s="51" t="s">
        <v>45</v>
      </c>
      <c r="H27" s="204" t="s">
        <v>559</v>
      </c>
      <c r="I27" s="205"/>
      <c r="J27" s="205"/>
      <c r="K27" s="205"/>
      <c r="L27" s="205"/>
      <c r="M27" s="205"/>
      <c r="N27" s="205"/>
      <c r="O27" s="206"/>
      <c r="P27" s="107"/>
      <c r="Q27" s="91"/>
    </row>
    <row r="28" spans="1:19" s="4" customFormat="1" ht="44.25" customHeight="1">
      <c r="A28" s="17" t="s">
        <v>1</v>
      </c>
      <c r="B28" s="17" t="s">
        <v>22</v>
      </c>
      <c r="C28" s="17" t="s">
        <v>2</v>
      </c>
      <c r="D28" s="142" t="s">
        <v>23</v>
      </c>
      <c r="E28" s="17" t="s">
        <v>206</v>
      </c>
      <c r="F28" s="17" t="s">
        <v>7</v>
      </c>
      <c r="G28" s="17" t="s">
        <v>0</v>
      </c>
      <c r="H28" s="17" t="s">
        <v>6</v>
      </c>
      <c r="I28" s="17" t="s">
        <v>5</v>
      </c>
      <c r="J28" s="17" t="s">
        <v>3</v>
      </c>
      <c r="K28" s="17" t="s">
        <v>14</v>
      </c>
      <c r="L28" s="21" t="s">
        <v>24</v>
      </c>
      <c r="M28" s="17" t="s">
        <v>4</v>
      </c>
      <c r="N28" s="17" t="s">
        <v>9</v>
      </c>
      <c r="O28" s="113" t="s">
        <v>37</v>
      </c>
      <c r="P28" s="149"/>
      <c r="Q28" s="5"/>
      <c r="R28" s="5"/>
      <c r="S28" s="5"/>
    </row>
    <row r="29" spans="1:21" s="1" customFormat="1" ht="47.25" customHeight="1">
      <c r="A29" s="23">
        <v>192</v>
      </c>
      <c r="B29" s="24">
        <v>78</v>
      </c>
      <c r="C29" s="15">
        <v>1</v>
      </c>
      <c r="D29" s="33">
        <f>SUM(M29/I29)</f>
        <v>44.489465153970826</v>
      </c>
      <c r="E29" s="63"/>
      <c r="F29" s="90" t="s">
        <v>379</v>
      </c>
      <c r="G29" s="27" t="s">
        <v>377</v>
      </c>
      <c r="H29" s="9" t="s">
        <v>631</v>
      </c>
      <c r="I29" s="28">
        <v>61.7</v>
      </c>
      <c r="J29" s="36">
        <v>45</v>
      </c>
      <c r="K29" s="102" t="s">
        <v>376</v>
      </c>
      <c r="L29" s="48">
        <v>61</v>
      </c>
      <c r="M29" s="28">
        <f>SUM(L29*J29)</f>
        <v>2745</v>
      </c>
      <c r="N29" s="10" t="s">
        <v>633</v>
      </c>
      <c r="O29" s="144" t="s">
        <v>378</v>
      </c>
      <c r="P29" s="91"/>
      <c r="Q29" s="108"/>
      <c r="R29" s="108"/>
      <c r="S29" s="91"/>
      <c r="T29" s="91"/>
      <c r="U29" s="91"/>
    </row>
    <row r="30" spans="1:22" s="1" customFormat="1" ht="47.25" customHeight="1">
      <c r="A30" s="23">
        <v>193</v>
      </c>
      <c r="B30" s="24">
        <v>65</v>
      </c>
      <c r="C30" s="15">
        <v>2</v>
      </c>
      <c r="D30" s="33">
        <f>SUM(M30/I30)</f>
        <v>19.918032786885245</v>
      </c>
      <c r="E30" s="63"/>
      <c r="F30" s="90" t="s">
        <v>159</v>
      </c>
      <c r="G30" s="27" t="s">
        <v>157</v>
      </c>
      <c r="H30" s="9" t="s">
        <v>158</v>
      </c>
      <c r="I30" s="28">
        <v>61</v>
      </c>
      <c r="J30" s="36">
        <v>45</v>
      </c>
      <c r="K30" s="102" t="s">
        <v>160</v>
      </c>
      <c r="L30" s="29">
        <v>27</v>
      </c>
      <c r="M30" s="28">
        <f>SUM(L30*J30)</f>
        <v>1215</v>
      </c>
      <c r="N30" s="10" t="s">
        <v>562</v>
      </c>
      <c r="O30" s="144" t="s">
        <v>161</v>
      </c>
      <c r="P30" s="106" t="s">
        <v>236</v>
      </c>
      <c r="Q30" s="91"/>
      <c r="R30" s="91"/>
      <c r="S30" s="91"/>
      <c r="T30" s="91"/>
      <c r="U30" s="91"/>
      <c r="V30" s="91"/>
    </row>
    <row r="31" spans="1:22" s="1" customFormat="1" ht="47.25" customHeight="1">
      <c r="A31" s="23">
        <v>194</v>
      </c>
      <c r="B31" s="24">
        <v>88</v>
      </c>
      <c r="C31" s="15">
        <v>3</v>
      </c>
      <c r="D31" s="33">
        <f>SUM(M31/I31)</f>
        <v>18.97133220910624</v>
      </c>
      <c r="E31" s="63"/>
      <c r="F31" s="90" t="s">
        <v>20</v>
      </c>
      <c r="G31" s="27" t="s">
        <v>18</v>
      </c>
      <c r="H31" s="9" t="s">
        <v>630</v>
      </c>
      <c r="I31" s="228">
        <v>59.3</v>
      </c>
      <c r="J31" s="36">
        <v>45</v>
      </c>
      <c r="K31" s="102" t="s">
        <v>16</v>
      </c>
      <c r="L31" s="48">
        <v>25</v>
      </c>
      <c r="M31" s="28">
        <f>SUM(L31*J31)</f>
        <v>1125</v>
      </c>
      <c r="N31" s="10" t="s">
        <v>632</v>
      </c>
      <c r="O31" s="144" t="s">
        <v>17</v>
      </c>
      <c r="P31" s="107"/>
      <c r="Q31" s="91"/>
      <c r="R31" s="91"/>
      <c r="S31" s="91"/>
      <c r="T31" s="91"/>
      <c r="U31" s="91"/>
      <c r="V31" s="91"/>
    </row>
    <row r="32" spans="1:20" s="111" customFormat="1" ht="36" customHeight="1">
      <c r="A32" s="169" t="s">
        <v>412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1"/>
      <c r="Q32" s="171"/>
      <c r="R32" s="171"/>
      <c r="S32" s="171"/>
      <c r="T32" s="171"/>
    </row>
    <row r="33" spans="1:20" s="92" customFormat="1" ht="30" customHeight="1">
      <c r="A33" s="164" t="s">
        <v>391</v>
      </c>
      <c r="B33" s="164"/>
      <c r="C33" s="164"/>
      <c r="D33" s="164"/>
      <c r="E33" s="164"/>
      <c r="F33" s="165"/>
      <c r="G33" s="166"/>
      <c r="H33" s="50" t="s">
        <v>43</v>
      </c>
      <c r="I33" s="167" t="s">
        <v>560</v>
      </c>
      <c r="J33" s="168"/>
      <c r="K33" s="168"/>
      <c r="L33" s="168"/>
      <c r="M33" s="168"/>
      <c r="N33" s="168"/>
      <c r="O33" s="168"/>
      <c r="P33" s="171"/>
      <c r="Q33" s="171"/>
      <c r="R33" s="171"/>
      <c r="S33" s="171"/>
      <c r="T33" s="171"/>
    </row>
    <row r="34" spans="1:20" s="5" customFormat="1" ht="48" customHeight="1">
      <c r="A34" s="113" t="s">
        <v>1</v>
      </c>
      <c r="B34" s="17" t="s">
        <v>22</v>
      </c>
      <c r="C34" s="113" t="s">
        <v>2</v>
      </c>
      <c r="D34" s="157" t="s">
        <v>23</v>
      </c>
      <c r="E34" s="17" t="s">
        <v>206</v>
      </c>
      <c r="F34" s="113" t="s">
        <v>7</v>
      </c>
      <c r="G34" s="113" t="s">
        <v>0</v>
      </c>
      <c r="H34" s="113" t="s">
        <v>6</v>
      </c>
      <c r="I34" s="113" t="s">
        <v>5</v>
      </c>
      <c r="J34" s="113" t="s">
        <v>3</v>
      </c>
      <c r="K34" s="113" t="s">
        <v>14</v>
      </c>
      <c r="L34" s="114" t="s">
        <v>392</v>
      </c>
      <c r="M34" s="158" t="s">
        <v>393</v>
      </c>
      <c r="N34" s="114" t="s">
        <v>394</v>
      </c>
      <c r="O34" s="158" t="s">
        <v>393</v>
      </c>
      <c r="P34" s="114" t="s">
        <v>395</v>
      </c>
      <c r="Q34" s="158" t="s">
        <v>393</v>
      </c>
      <c r="R34" s="114" t="s">
        <v>396</v>
      </c>
      <c r="S34" s="114" t="s">
        <v>397</v>
      </c>
      <c r="T34" s="113" t="s">
        <v>37</v>
      </c>
    </row>
    <row r="35" spans="1:20" s="1" customFormat="1" ht="46.5" customHeight="1">
      <c r="A35" s="23">
        <v>195</v>
      </c>
      <c r="B35" s="24"/>
      <c r="C35" s="25">
        <v>1</v>
      </c>
      <c r="D35" s="132">
        <f>SUM(J35*R35/I35)</f>
        <v>176.158940397351</v>
      </c>
      <c r="E35" s="44" t="s">
        <v>398</v>
      </c>
      <c r="F35" s="90" t="s">
        <v>445</v>
      </c>
      <c r="G35" s="27" t="s">
        <v>361</v>
      </c>
      <c r="H35" s="9" t="s">
        <v>363</v>
      </c>
      <c r="I35" s="228">
        <v>75.5</v>
      </c>
      <c r="J35" s="37">
        <v>35</v>
      </c>
      <c r="K35" s="12" t="s">
        <v>362</v>
      </c>
      <c r="L35" s="29">
        <v>133</v>
      </c>
      <c r="M35" s="115">
        <f>SUM(L35*J35/I35)</f>
        <v>61.65562913907285</v>
      </c>
      <c r="N35" s="116">
        <v>130</v>
      </c>
      <c r="O35" s="115">
        <f>SUM(N35*J35/I35)</f>
        <v>60.264900662251655</v>
      </c>
      <c r="P35" s="117">
        <v>117</v>
      </c>
      <c r="Q35" s="115">
        <f>SUM(P35*J35/I35)</f>
        <v>54.23841059602649</v>
      </c>
      <c r="R35" s="48">
        <f>SUM(L35+N35+P35)</f>
        <v>380</v>
      </c>
      <c r="S35" s="221" t="s">
        <v>635</v>
      </c>
      <c r="T35" s="144" t="s">
        <v>506</v>
      </c>
    </row>
    <row r="36" spans="1:20" s="1" customFormat="1" ht="46.5" customHeight="1">
      <c r="A36" s="23">
        <v>196</v>
      </c>
      <c r="B36" s="24"/>
      <c r="C36" s="25">
        <v>2</v>
      </c>
      <c r="D36" s="33">
        <f>SUM(J36*R36/I36)</f>
        <v>139.5738203957382</v>
      </c>
      <c r="E36" s="44" t="s">
        <v>398</v>
      </c>
      <c r="F36" s="90" t="s">
        <v>235</v>
      </c>
      <c r="G36" s="27" t="s">
        <v>233</v>
      </c>
      <c r="H36" s="9" t="s">
        <v>634</v>
      </c>
      <c r="I36" s="228">
        <v>65.7</v>
      </c>
      <c r="J36" s="37">
        <v>35</v>
      </c>
      <c r="K36" s="102" t="s">
        <v>123</v>
      </c>
      <c r="L36" s="29">
        <v>97</v>
      </c>
      <c r="M36" s="115">
        <f>SUM(L36*J36/I36)</f>
        <v>51.67427701674277</v>
      </c>
      <c r="N36" s="116">
        <v>89</v>
      </c>
      <c r="O36" s="229">
        <f>SUM(N36*J36/I36)</f>
        <v>47.412480974124804</v>
      </c>
      <c r="P36" s="116">
        <v>76</v>
      </c>
      <c r="Q36" s="229">
        <f>SUM(P36*J36/I36)</f>
        <v>40.48706240487062</v>
      </c>
      <c r="R36" s="48">
        <f>SUM(L36+N36+P36)</f>
        <v>262</v>
      </c>
      <c r="S36" s="221" t="s">
        <v>572</v>
      </c>
      <c r="T36" s="144" t="s">
        <v>243</v>
      </c>
    </row>
    <row r="37" spans="1:20" s="1" customFormat="1" ht="46.5" customHeight="1">
      <c r="A37" s="23">
        <v>197</v>
      </c>
      <c r="B37" s="24"/>
      <c r="C37" s="25">
        <v>3</v>
      </c>
      <c r="D37" s="33">
        <f>SUM(J37*R37/I37)</f>
        <v>133.02364864864865</v>
      </c>
      <c r="E37" s="44" t="s">
        <v>398</v>
      </c>
      <c r="F37" s="90" t="s">
        <v>295</v>
      </c>
      <c r="G37" s="27" t="s">
        <v>286</v>
      </c>
      <c r="H37" s="9" t="s">
        <v>285</v>
      </c>
      <c r="I37" s="28">
        <v>59.2</v>
      </c>
      <c r="J37" s="37">
        <v>35</v>
      </c>
      <c r="K37" s="102" t="s">
        <v>160</v>
      </c>
      <c r="L37" s="29">
        <v>74</v>
      </c>
      <c r="M37" s="229">
        <f>SUM(L37*J37/I37)</f>
        <v>43.75</v>
      </c>
      <c r="N37" s="116">
        <v>72</v>
      </c>
      <c r="O37" s="229">
        <f>SUM(N37*J37/I37)</f>
        <v>42.567567567567565</v>
      </c>
      <c r="P37" s="117">
        <v>79</v>
      </c>
      <c r="Q37" s="229">
        <f>SUM(P37*J37/I37)</f>
        <v>46.70608108108108</v>
      </c>
      <c r="R37" s="40">
        <f>SUM(L37+N37+P37)</f>
        <v>225</v>
      </c>
      <c r="S37" s="118"/>
      <c r="T37" s="144" t="s">
        <v>243</v>
      </c>
    </row>
    <row r="38" spans="1:20" s="1" customFormat="1" ht="46.5" customHeight="1">
      <c r="A38" s="23">
        <v>198</v>
      </c>
      <c r="B38" s="24"/>
      <c r="C38" s="25">
        <v>4</v>
      </c>
      <c r="D38" s="33">
        <f>SUM(J38*R38/I38)</f>
        <v>113.63636363636364</v>
      </c>
      <c r="E38" s="44" t="s">
        <v>398</v>
      </c>
      <c r="F38" s="90" t="s">
        <v>81</v>
      </c>
      <c r="G38" s="27" t="s">
        <v>79</v>
      </c>
      <c r="H38" s="9" t="s">
        <v>80</v>
      </c>
      <c r="I38" s="28">
        <v>61.6</v>
      </c>
      <c r="J38" s="37">
        <v>35</v>
      </c>
      <c r="K38" s="78" t="s">
        <v>325</v>
      </c>
      <c r="L38" s="29">
        <v>69</v>
      </c>
      <c r="M38" s="229">
        <f>SUM(L38*J38/I38)</f>
        <v>39.20454545454545</v>
      </c>
      <c r="N38" s="116">
        <v>69</v>
      </c>
      <c r="O38" s="229">
        <f>SUM(N38*J38/I38)</f>
        <v>39.20454545454545</v>
      </c>
      <c r="P38" s="117">
        <v>62</v>
      </c>
      <c r="Q38" s="229">
        <f>SUM(P38*J38/I38)</f>
        <v>35.22727272727273</v>
      </c>
      <c r="R38" s="40">
        <f>SUM(L38+N38+P38)</f>
        <v>200</v>
      </c>
      <c r="S38" s="118"/>
      <c r="T38" s="144" t="s">
        <v>436</v>
      </c>
    </row>
  </sheetData>
  <sheetProtection/>
  <mergeCells count="20">
    <mergeCell ref="A33:G33"/>
    <mergeCell ref="I33:T33"/>
    <mergeCell ref="A32:T32"/>
    <mergeCell ref="A27:F27"/>
    <mergeCell ref="H27:O27"/>
    <mergeCell ref="A1:O1"/>
    <mergeCell ref="A2:O2"/>
    <mergeCell ref="A3:O3"/>
    <mergeCell ref="A17:F17"/>
    <mergeCell ref="H11:O11"/>
    <mergeCell ref="A4:F4"/>
    <mergeCell ref="H4:O4"/>
    <mergeCell ref="A14:F14"/>
    <mergeCell ref="H14:O14"/>
    <mergeCell ref="H17:O17"/>
    <mergeCell ref="A21:F21"/>
    <mergeCell ref="H21:O21"/>
    <mergeCell ref="A7:F7"/>
    <mergeCell ref="H7:O7"/>
    <mergeCell ref="A11:F11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G38" sqref="G38"/>
    </sheetView>
  </sheetViews>
  <sheetFormatPr defaultColWidth="9.140625" defaultRowHeight="15"/>
  <cols>
    <col min="1" max="1" width="7.7109375" style="30" customWidth="1"/>
    <col min="2" max="2" width="7.7109375" style="7" customWidth="1"/>
    <col min="3" max="3" width="11.7109375" style="7" customWidth="1"/>
    <col min="4" max="4" width="12.421875" style="7" customWidth="1"/>
    <col min="5" max="5" width="9.8515625" style="7" customWidth="1"/>
    <col min="6" max="6" width="10.421875" style="7" customWidth="1"/>
    <col min="7" max="7" width="35.421875" style="8" customWidth="1"/>
    <col min="8" max="8" width="18.28125" style="7" customWidth="1"/>
    <col min="9" max="9" width="10.421875" style="7" customWidth="1"/>
    <col min="10" max="10" width="10.7109375" style="8" customWidth="1"/>
    <col min="11" max="11" width="59.57421875" style="7" customWidth="1"/>
    <col min="12" max="12" width="11.7109375" style="7" customWidth="1"/>
    <col min="13" max="13" width="13.7109375" style="31" customWidth="1"/>
    <col min="14" max="14" width="34.7109375" style="5" customWidth="1"/>
    <col min="15" max="15" width="31.421875" style="6" customWidth="1"/>
    <col min="16" max="16" width="68.57421875" style="6" customWidth="1"/>
    <col min="17" max="17" width="11.8515625" style="6" customWidth="1"/>
    <col min="18" max="18" width="14.8515625" style="6" customWidth="1"/>
    <col min="19" max="19" width="42.8515625" style="6" customWidth="1"/>
    <col min="20" max="20" width="26.57421875" style="6" customWidth="1"/>
    <col min="21" max="21" width="15.140625" style="6" customWidth="1"/>
    <col min="22" max="23" width="14.8515625" style="6" customWidth="1"/>
    <col min="24" max="24" width="23.57421875" style="6" customWidth="1"/>
    <col min="25" max="25" width="28.8515625" style="6" customWidth="1"/>
    <col min="26" max="16384" width="9.140625" style="6" customWidth="1"/>
  </cols>
  <sheetData/>
  <sheetProtection/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1"/>
  <sheetViews>
    <sheetView zoomScale="60" zoomScaleNormal="60" zoomScalePageLayoutView="0" workbookViewId="0" topLeftCell="A1">
      <selection activeCell="I54" sqref="I54"/>
    </sheetView>
  </sheetViews>
  <sheetFormatPr defaultColWidth="9.140625" defaultRowHeight="15"/>
  <cols>
    <col min="1" max="1" width="7.7109375" style="7" customWidth="1"/>
    <col min="2" max="3" width="9.8515625" style="7" customWidth="1"/>
    <col min="4" max="4" width="13.7109375" style="7" customWidth="1"/>
    <col min="5" max="5" width="15.7109375" style="7" customWidth="1"/>
    <col min="6" max="6" width="15.57421875" style="7" customWidth="1"/>
    <col min="7" max="7" width="40.8515625" style="8" customWidth="1"/>
    <col min="8" max="8" width="19.7109375" style="7" customWidth="1"/>
    <col min="9" max="9" width="58.421875" style="7" customWidth="1"/>
    <col min="10" max="10" width="12.57421875" style="5" customWidth="1"/>
    <col min="11" max="11" width="13.00390625" style="6" customWidth="1"/>
    <col min="12" max="12" width="14.8515625" style="6" customWidth="1"/>
    <col min="13" max="13" width="11.7109375" style="6" customWidth="1"/>
    <col min="14" max="14" width="14.140625" style="6" customWidth="1"/>
    <col min="15" max="15" width="14.00390625" style="6" customWidth="1"/>
    <col min="16" max="16" width="11.7109375" style="6" customWidth="1"/>
    <col min="17" max="17" width="12.421875" style="6" customWidth="1"/>
    <col min="18" max="18" width="17.00390625" style="6" customWidth="1"/>
    <col min="19" max="19" width="19.57421875" style="6" customWidth="1"/>
    <col min="20" max="20" width="30.7109375" style="6" customWidth="1"/>
    <col min="21" max="21" width="26.7109375" style="13" customWidth="1"/>
    <col min="22" max="23" width="9.140625" style="6" customWidth="1"/>
    <col min="24" max="16384" width="9.140625" style="6" customWidth="1"/>
  </cols>
  <sheetData/>
  <sheetProtection/>
  <printOptions/>
  <pageMargins left="0.11811023622047245" right="0.11811023622047245" top="0.35433070866141736" bottom="0.15748031496062992" header="0" footer="0"/>
  <pageSetup fitToHeight="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9.57421875" style="30" customWidth="1"/>
    <col min="2" max="2" width="10.140625" style="7" customWidth="1"/>
    <col min="3" max="3" width="11.7109375" style="7" customWidth="1"/>
    <col min="4" max="4" width="14.140625" style="7" customWidth="1"/>
    <col min="5" max="5" width="9.8515625" style="7" customWidth="1"/>
    <col min="6" max="6" width="10.421875" style="7" customWidth="1"/>
    <col min="7" max="7" width="32.7109375" style="8" customWidth="1"/>
    <col min="8" max="8" width="19.8515625" style="7" customWidth="1"/>
    <col min="9" max="9" width="10.421875" style="7" customWidth="1"/>
    <col min="10" max="10" width="10.7109375" style="8" customWidth="1"/>
    <col min="11" max="11" width="47.140625" style="7" customWidth="1"/>
    <col min="12" max="12" width="21.28125" style="7" customWidth="1"/>
    <col min="13" max="13" width="27.28125" style="31" customWidth="1"/>
    <col min="14" max="14" width="14.8515625" style="6" customWidth="1"/>
    <col min="15" max="15" width="11.8515625" style="6" customWidth="1"/>
    <col min="16" max="16" width="14.8515625" style="6" customWidth="1"/>
    <col min="17" max="17" width="24.28125" style="6" customWidth="1"/>
    <col min="18" max="18" width="26.57421875" style="6" customWidth="1"/>
    <col min="19" max="19" width="15.140625" style="6" customWidth="1"/>
    <col min="20" max="21" width="14.8515625" style="6" customWidth="1"/>
    <col min="22" max="22" width="23.57421875" style="6" customWidth="1"/>
    <col min="23" max="23" width="28.8515625" style="6" customWidth="1"/>
    <col min="24" max="16384" width="9.140625" style="6" customWidth="1"/>
  </cols>
  <sheetData/>
  <sheetProtection/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Alex</cp:lastModifiedBy>
  <cp:lastPrinted>2017-11-19T16:29:27Z</cp:lastPrinted>
  <dcterms:created xsi:type="dcterms:W3CDTF">2012-09-15T13:55:26Z</dcterms:created>
  <dcterms:modified xsi:type="dcterms:W3CDTF">2018-05-11T23:29:28Z</dcterms:modified>
  <cp:category/>
  <cp:version/>
  <cp:contentType/>
  <cp:contentStatus/>
</cp:coreProperties>
</file>